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Hoja1!$A$1:$F$510</definedName>
  </definedNames>
  <calcPr calcId="144525"/>
</workbook>
</file>

<file path=xl/calcChain.xml><?xml version="1.0" encoding="utf-8"?>
<calcChain xmlns="http://schemas.openxmlformats.org/spreadsheetml/2006/main">
  <c r="D506" i="1" l="1"/>
  <c r="C506" i="1"/>
  <c r="B506" i="1"/>
  <c r="D488" i="1"/>
  <c r="D468" i="1"/>
  <c r="D453" i="1"/>
  <c r="D446" i="1"/>
  <c r="B434" i="1"/>
  <c r="C421" i="1"/>
  <c r="B421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C395" i="1"/>
  <c r="B395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C373" i="1"/>
  <c r="B373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B348" i="1"/>
  <c r="B269" i="1"/>
  <c r="B223" i="1"/>
  <c r="B215" i="1"/>
  <c r="B207" i="1"/>
  <c r="B199" i="1"/>
  <c r="E191" i="1"/>
  <c r="D191" i="1"/>
  <c r="C191" i="1"/>
  <c r="B191" i="1"/>
  <c r="B165" i="1"/>
  <c r="B155" i="1"/>
  <c r="C147" i="1"/>
  <c r="B147" i="1"/>
  <c r="D145" i="1"/>
  <c r="D147" i="1" s="1"/>
  <c r="D141" i="1"/>
  <c r="C137" i="1"/>
  <c r="B137" i="1"/>
  <c r="D136" i="1"/>
  <c r="D89" i="1"/>
  <c r="D88" i="1"/>
  <c r="D87" i="1"/>
  <c r="D86" i="1"/>
  <c r="B78" i="1"/>
  <c r="B69" i="1"/>
  <c r="B58" i="1"/>
  <c r="E47" i="1"/>
  <c r="D47" i="1"/>
  <c r="C47" i="1"/>
  <c r="B45" i="1"/>
  <c r="B43" i="1"/>
  <c r="B41" i="1"/>
  <c r="B39" i="1"/>
  <c r="D35" i="1"/>
  <c r="C35" i="1"/>
  <c r="B35" i="1"/>
  <c r="D23" i="1"/>
  <c r="B23" i="1"/>
  <c r="D137" i="1" l="1"/>
  <c r="D459" i="1"/>
  <c r="D395" i="1"/>
  <c r="D421" i="1"/>
  <c r="B47" i="1"/>
  <c r="D373" i="1"/>
  <c r="D497" i="1"/>
</calcChain>
</file>

<file path=xl/sharedStrings.xml><?xml version="1.0" encoding="utf-8"?>
<sst xmlns="http://schemas.openxmlformats.org/spreadsheetml/2006/main" count="437" uniqueCount="364">
  <si>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</si>
  <si>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</si>
  <si>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</si>
  <si>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</si>
  <si>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</si>
  <si>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</si>
  <si>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</si>
  <si>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</si>
  <si>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</si>
  <si>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</si>
  <si>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</si>
  <si>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</si>
  <si>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</si>
  <si>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</si>
  <si>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</si>
  <si>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</si>
  <si>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</si>
  <si>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</si>
  <si>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</si>
  <si>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</si>
  <si>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</si>
  <si>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</si>
  <si>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</si>
  <si>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</si>
  <si>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</si>
  <si>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</si>
  <si>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</si>
  <si>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</si>
  <si>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</si>
  <si>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</si>
  <si>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</si>
  <si>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</si>
  <si>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</si>
  <si>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</si>
  <si>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</si>
  <si>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</si>
  <si>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</si>
  <si>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</si>
  <si>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</si>
  <si>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</si>
  <si>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</si>
  <si>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</si>
  <si>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</si>
  <si>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</si>
  <si>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</si>
  <si>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</si>
  <si>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</si>
  <si>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</si>
  <si>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</si>
  <si>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</si>
  <si>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</si>
  <si>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</si>
  <si>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</si>
  <si>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</si>
  <si>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</si>
  <si>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</si>
  <si>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</si>
  <si>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</si>
  <si>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</si>
  <si>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</si>
  <si>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</si>
  <si>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</si>
  <si>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</si>
  <si>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</si>
  <si>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</si>
  <si>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</si>
  <si>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</si>
  <si>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</si>
  <si>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</si>
  <si>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</si>
  <si>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</si>
  <si>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</si>
  <si>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</si>
  <si>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</si>
  <si>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</si>
  <si>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</si>
  <si>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</si>
  <si>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</si>
  <si>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</si>
  <si>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</si>
  <si>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</si>
  <si>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</si>
  <si>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</si>
  <si>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</si>
  <si>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</si>
  <si>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</si>
  <si>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</si>
  <si>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</si>
  <si>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</si>
  <si>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</si>
  <si>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</si>
  <si>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</si>
  <si>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</si>
  <si>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</si>
  <si>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</si>
  <si>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</si>
  <si>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</si>
  <si>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</si>
  <si>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</si>
  <si>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</si>
  <si>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</si>
  <si>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</si>
  <si>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</si>
  <si>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</si>
  <si>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</si>
  <si>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</si>
  <si>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</si>
  <si>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</si>
  <si>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</si>
  <si>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2112101001  PROVEEDORES DE BIENES Y SERVICIOS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</si>
  <si>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</si>
  <si>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</si>
  <si>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</si>
  <si>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</si>
  <si>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</si>
  <si>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</si>
  <si>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</si>
  <si>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</si>
  <si>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</si>
  <si>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</si>
  <si>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</si>
  <si>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</si>
  <si>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2119904008  CXP REMANENTE EN SOL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</si>
  <si>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</si>
  <si>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</si>
  <si>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</si>
  <si>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</si>
  <si>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</si>
  <si>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</si>
  <si>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</si>
  <si>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</si>
  <si>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</si>
  <si>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</si>
  <si>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</si>
  <si>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</si>
  <si>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</si>
  <si>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</si>
  <si>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</si>
  <si>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</si>
  <si>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</si>
  <si>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</si>
  <si>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</si>
  <si>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</si>
  <si>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</si>
  <si>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</si>
  <si>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</si>
  <si>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</si>
  <si>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</si>
  <si>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</si>
  <si>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</si>
  <si>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</si>
  <si>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</si>
  <si>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</si>
  <si>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</si>
  <si>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</si>
  <si>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</si>
  <si>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</si>
  <si>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</si>
  <si>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</si>
  <si>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</si>
  <si>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</si>
  <si>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</si>
  <si>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</si>
  <si>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</si>
  <si>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</si>
  <si>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</si>
  <si>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</si>
  <si>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</si>
  <si>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</si>
  <si>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</si>
  <si>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</si>
  <si>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</si>
  <si>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</si>
  <si>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</si>
  <si>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</si>
  <si>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</si>
  <si>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</si>
  <si>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</si>
  <si>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</si>
  <si>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</si>
  <si>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</si>
  <si>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</si>
  <si>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</si>
  <si>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</si>
  <si>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</si>
  <si>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</si>
  <si>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</si>
  <si>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</si>
  <si>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</si>
  <si>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</si>
  <si>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5124243000  CAL, YESO Y PRODUCTOS DE YESO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</si>
  <si>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</si>
  <si>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</si>
  <si>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</si>
  <si>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</si>
  <si>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</si>
  <si>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5125252000  FERTILIZANTES, PESTI</t>
  </si>
  <si>
    <t>5125253000  MEDICINAS Y PRODUCTO</t>
  </si>
  <si>
    <t>5125254000  MATERIALES, ACCESOR</t>
  </si>
  <si>
    <t>5125255000  MAT., ACCESORIOS Y</t>
  </si>
  <si>
    <t>5126261000  COMBUSTIBLES, LUBRI</t>
  </si>
  <si>
    <t>5127272000  PRENDAS DE PROTECCIÓN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</si>
  <si>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</si>
  <si>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</si>
  <si>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</si>
  <si>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</si>
  <si>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</si>
  <si>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</si>
  <si>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</si>
  <si>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</si>
  <si>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</si>
  <si>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</si>
  <si>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</si>
  <si>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</si>
  <si>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</si>
  <si>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</si>
  <si>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</si>
  <si>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</si>
  <si>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5133331000  SERVS. LEGALES, DE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</si>
  <si>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</si>
  <si>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</si>
  <si>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</si>
  <si>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</si>
  <si>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</si>
  <si>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5134344000  SEGUROS DE RESPONSAB</t>
  </si>
  <si>
    <t>5134345000  SEGUROS DE BIENES PATRIMONIALES</t>
  </si>
  <si>
    <t>5134348000  COMISIONES POR VENTAS</t>
  </si>
  <si>
    <t>5135351000  CONSERV. Y MANTENIMI</t>
  </si>
  <si>
    <t>5135352000  INST., REPAR. MTTO.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</si>
  <si>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</si>
  <si>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</si>
  <si>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</si>
  <si>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</si>
  <si>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</si>
  <si>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</si>
  <si>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</si>
  <si>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</si>
  <si>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</si>
  <si>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</si>
  <si>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</si>
  <si>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</si>
  <si>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</si>
  <si>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</si>
  <si>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5139395000  PENAS, MULTAS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</si>
  <si>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</si>
  <si>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</si>
  <si>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</si>
  <si>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</si>
  <si>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</si>
  <si>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</si>
  <si>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</si>
  <si>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</si>
  <si>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</si>
  <si>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</si>
  <si>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</si>
  <si>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</si>
  <si>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</si>
  <si>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</si>
  <si>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</si>
  <si>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</si>
  <si>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</si>
  <si>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</si>
  <si>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</si>
  <si>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</si>
  <si>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</si>
  <si>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</si>
  <si>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</si>
  <si>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</si>
  <si>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</si>
  <si>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</si>
  <si>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</si>
  <si>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</si>
  <si>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</si>
  <si>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</si>
  <si>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</si>
  <si>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</si>
  <si>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</si>
  <si>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</si>
  <si>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</si>
  <si>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</si>
  <si>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</si>
  <si>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</si>
  <si>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3252000001  AJUSTES Y CORECCIONES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</si>
  <si>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</si>
  <si>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</si>
  <si>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</si>
  <si>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</si>
  <si>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</si>
  <si>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</si>
  <si>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</si>
  <si>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</si>
  <si>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</si>
  <si>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</si>
  <si>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</t>
  </si>
  <si>
    <t>1112102017  BANCOMER 0103339394 FOMIX SH1</t>
  </si>
  <si>
    <t>1112102018  BANCOMER 0103339424 FOMIX VI2</t>
  </si>
  <si>
    <t>1112102019  BANCOMER 0104654943 PADES</t>
  </si>
  <si>
    <t>1112102020  BANCOMER 0109813330</t>
  </si>
  <si>
    <t>1112102021  BANCOMER 0109812776</t>
  </si>
  <si>
    <t>1112102022  BANCOMER 0110359769</t>
  </si>
  <si>
    <t>1112102023  BANCOMER 0110354910</t>
  </si>
  <si>
    <t>1112102024  BANCOMER 0110630535</t>
  </si>
  <si>
    <t>1112106001  BAJIO 189331840101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</si>
  <si>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</si>
  <si>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</si>
  <si>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</si>
  <si>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</si>
  <si>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</si>
  <si>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</si>
  <si>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</si>
  <si>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</si>
  <si>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</si>
  <si>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</si>
  <si>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</si>
  <si>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</si>
  <si>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2017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</si>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</sst>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6" formatCode="#,##0;\-#,##0;&quot; 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</cellStyleXfs>
  <cellXfs count="173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/>
    <xf numFmtId="49" fontId="6" fillId="3" borderId="3" xfId="0" applyNumberFormat="1" applyFont="1" applyFill="1" applyBorder="1" applyAlignment="1">
      <alignment horizontal="left"/>
    </xf>
    <xf numFmtId="164" fontId="5" fillId="0" borderId="3" xfId="0" applyNumberFormat="1" applyFont="1" applyFill="1" applyBorder="1"/>
    <xf numFmtId="164" fontId="12" fillId="0" borderId="3" xfId="0" applyNumberFormat="1" applyFont="1" applyFill="1" applyBorder="1"/>
    <xf numFmtId="4" fontId="9" fillId="0" borderId="0" xfId="0" applyNumberFormat="1" applyFont="1" applyFill="1"/>
    <xf numFmtId="164" fontId="9" fillId="3" borderId="3" xfId="0" applyNumberFormat="1" applyFont="1" applyFill="1" applyBorder="1"/>
    <xf numFmtId="164" fontId="12" fillId="0" borderId="4" xfId="0" applyNumberFormat="1" applyFont="1" applyFill="1" applyBorder="1"/>
    <xf numFmtId="43" fontId="9" fillId="2" borderId="1" xfId="1" applyFont="1" applyFill="1" applyBorder="1"/>
    <xf numFmtId="0" fontId="2" fillId="2" borderId="1" xfId="0" applyFont="1" applyFill="1" applyBorder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3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3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64" fontId="2" fillId="3" borderId="2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2" xfId="3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2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164" fontId="3" fillId="2" borderId="1" xfId="0" applyNumberFormat="1" applyFont="1" applyFill="1" applyBorder="1"/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2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49" fontId="6" fillId="0" borderId="4" xfId="0" applyNumberFormat="1" applyFont="1" applyFill="1" applyBorder="1" applyAlignment="1">
      <alignment horizontal="left"/>
    </xf>
    <xf numFmtId="164" fontId="12" fillId="3" borderId="6" xfId="0" applyNumberFormat="1" applyFont="1" applyFill="1" applyBorder="1"/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4" fillId="0" borderId="1" xfId="0" applyFont="1" applyBorder="1" applyAlignment="1">
      <alignment vertical="center" wrapText="1"/>
    </xf>
    <xf numFmtId="0" fontId="2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3" fontId="16" fillId="0" borderId="1" xfId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43" fontId="14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9" fillId="3" borderId="0" xfId="0" applyNumberFormat="1" applyFont="1" applyFill="1"/>
    <xf numFmtId="43" fontId="2" fillId="0" borderId="0" xfId="0" applyNumberFormat="1" applyFont="1"/>
    <xf numFmtId="4" fontId="14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7" fillId="0" borderId="0" xfId="0" applyFont="1"/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3" fontId="16" fillId="0" borderId="0" xfId="1" applyFont="1" applyBorder="1" applyAlignment="1">
      <alignment horizontal="center" vertical="center"/>
    </xf>
    <xf numFmtId="43" fontId="2" fillId="3" borderId="0" xfId="1" applyFont="1" applyFill="1"/>
    <xf numFmtId="43" fontId="2" fillId="0" borderId="1" xfId="1" applyFont="1" applyBorder="1"/>
    <xf numFmtId="0" fontId="14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0" fontId="7" fillId="0" borderId="0" xfId="0" applyFont="1" applyBorder="1" applyAlignment="1">
      <alignment horizontal="center"/>
    </xf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2" fillId="3" borderId="0" xfId="0" applyFont="1" applyFill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53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367182" y="95782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64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181975" y="117504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74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251886" y="135753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151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23647" y="26568587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160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199094" y="2821809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194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324725" y="3409838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211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240681" y="371766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219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3867654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203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277100" y="3570605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8"/>
  <sheetViews>
    <sheetView tabSelected="1" zoomScale="80" zoomScaleNormal="80" workbookViewId="0">
      <selection activeCell="C521" sqref="C521"/>
    </sheetView>
  </sheetViews>
  <sheetFormatPr baseColWidth="10" defaultRowHeight="12.75"/>
  <cols>
    <col min="1" max="1" width="70.28515625" style="2" customWidth="1"/>
    <col min="2" max="5" width="26.7109375" style="2" customWidth="1"/>
    <col min="6" max="6" width="14.85546875" style="2" bestFit="1" customWidth="1"/>
    <col min="7" max="16384" width="11.42578125" style="2"/>
  </cols>
  <sheetData>
    <row r="2" spans="1:6">
      <c r="A2" s="1"/>
      <c r="B2" s="1"/>
      <c r="C2" s="1"/>
      <c r="D2" s="1"/>
      <c r="E2" s="1"/>
      <c r="F2" s="1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4"/>
      <c r="B5" s="5"/>
      <c r="C5" s="6"/>
      <c r="D5" s="6"/>
      <c r="E5" s="6"/>
    </row>
    <row r="7" spans="1:6">
      <c r="A7" s="7" t="s">
        <v>0</v>
      </c>
      <c r="B7" s="8" t="s">
        <v>1</v>
      </c>
      <c r="C7" s="9"/>
      <c r="D7" s="10"/>
      <c r="E7" s="11"/>
      <c r="F7" s="7"/>
    </row>
    <row r="9" spans="1:6">
      <c r="A9" s="12"/>
      <c r="B9" s="12"/>
      <c r="C9" s="12"/>
      <c r="D9" s="12"/>
      <c r="E9" s="12"/>
      <c r="F9" s="12"/>
    </row>
    <row r="10" spans="1:6">
      <c r="A10" s="13"/>
      <c r="B10" s="8"/>
      <c r="C10" s="9"/>
      <c r="D10" s="10"/>
      <c r="E10" s="11"/>
    </row>
    <row r="11" spans="1:6">
      <c r="A11" s="14" t="s">
        <v>2</v>
      </c>
      <c r="B11" s="15"/>
      <c r="C11" s="6"/>
      <c r="D11" s="6"/>
      <c r="E11" s="6"/>
    </row>
    <row r="12" spans="1:6">
      <c r="A12" s="16"/>
      <c r="B12" s="5"/>
      <c r="C12" s="6"/>
      <c r="D12" s="6"/>
      <c r="E12" s="6"/>
    </row>
    <row r="13" spans="1:6">
      <c r="A13" s="17" t="s">
        <v>3</v>
      </c>
      <c r="B13" s="5"/>
      <c r="C13" s="6"/>
      <c r="D13" s="6"/>
      <c r="E13" s="6"/>
    </row>
    <row r="14" spans="1:6">
      <c r="B14" s="5"/>
    </row>
    <row r="15" spans="1:6">
      <c r="A15" s="18" t="s">
        <v>4</v>
      </c>
      <c r="B15" s="10"/>
      <c r="C15" s="10"/>
      <c r="D15" s="10"/>
    </row>
    <row r="16" spans="1:6">
      <c r="A16" s="19"/>
      <c r="B16" s="10"/>
      <c r="C16" s="10"/>
      <c r="D16" s="10"/>
    </row>
    <row r="17" spans="1:4">
      <c r="A17" s="20" t="s">
        <v>5</v>
      </c>
      <c r="B17" s="21" t="s">
        <v>6</v>
      </c>
      <c r="C17" s="21" t="s">
        <v>7</v>
      </c>
      <c r="D17" s="21" t="s">
        <v>8</v>
      </c>
    </row>
    <row r="18" spans="1:4">
      <c r="A18" s="22" t="s">
        <v>9</v>
      </c>
      <c r="B18" s="23"/>
      <c r="C18" s="23">
        <v>0</v>
      </c>
      <c r="D18" s="23">
        <v>0</v>
      </c>
    </row>
    <row r="19" spans="1:4">
      <c r="A19" s="24"/>
      <c r="B19" s="25"/>
      <c r="C19" s="25">
        <v>0</v>
      </c>
      <c r="D19" s="25">
        <v>0</v>
      </c>
    </row>
    <row r="20" spans="1:4">
      <c r="A20" s="24" t="s">
        <v>10</v>
      </c>
      <c r="B20" s="25"/>
      <c r="C20" s="25">
        <v>0</v>
      </c>
      <c r="D20" s="25">
        <v>0</v>
      </c>
    </row>
    <row r="21" spans="1:4">
      <c r="A21" s="24"/>
      <c r="B21" s="25"/>
      <c r="C21" s="25">
        <v>0</v>
      </c>
      <c r="D21" s="25">
        <v>0</v>
      </c>
    </row>
    <row r="22" spans="1:4">
      <c r="A22" s="26" t="s">
        <v>11</v>
      </c>
      <c r="B22" s="27"/>
      <c r="C22" s="27">
        <v>0</v>
      </c>
      <c r="D22" s="27">
        <v>0</v>
      </c>
    </row>
    <row r="23" spans="1:4">
      <c r="A23" s="19"/>
      <c r="B23" s="21">
        <f>SUM(B18:B22)</f>
        <v>0</v>
      </c>
      <c r="C23" s="21"/>
      <c r="D23" s="21">
        <f t="shared" ref="D23" si="0">SUM(D18:D22)</f>
        <v>0</v>
      </c>
    </row>
    <row r="24" spans="1:4">
      <c r="A24" s="19"/>
      <c r="B24" s="10"/>
      <c r="C24" s="10"/>
      <c r="D24" s="10"/>
    </row>
    <row r="25" spans="1:4">
      <c r="A25" s="19"/>
      <c r="B25" s="10"/>
      <c r="C25" s="10"/>
      <c r="D25" s="10"/>
    </row>
    <row r="26" spans="1:4">
      <c r="A26" s="19"/>
      <c r="B26" s="10"/>
      <c r="C26" s="10"/>
      <c r="D26" s="10"/>
    </row>
    <row r="27" spans="1:4">
      <c r="A27" s="18" t="s">
        <v>12</v>
      </c>
      <c r="B27" s="28"/>
      <c r="C27" s="10"/>
      <c r="D27" s="10"/>
    </row>
    <row r="29" spans="1:4">
      <c r="A29" s="20" t="s">
        <v>13</v>
      </c>
      <c r="B29" s="21" t="s">
        <v>6</v>
      </c>
      <c r="C29" s="21" t="s">
        <v>14</v>
      </c>
      <c r="D29" s="21" t="s">
        <v>15</v>
      </c>
    </row>
    <row r="30" spans="1:4">
      <c r="A30" s="24" t="s">
        <v>16</v>
      </c>
      <c r="B30" s="29"/>
      <c r="C30" s="29"/>
      <c r="D30" s="29"/>
    </row>
    <row r="31" spans="1:4">
      <c r="A31" s="24"/>
      <c r="B31" s="29"/>
      <c r="C31" s="29"/>
      <c r="D31" s="29"/>
    </row>
    <row r="32" spans="1:4">
      <c r="A32" s="24" t="s">
        <v>17</v>
      </c>
      <c r="B32" s="29"/>
      <c r="C32" s="29"/>
      <c r="D32" s="29"/>
    </row>
    <row r="33" spans="1:5">
      <c r="A33" s="24"/>
      <c r="B33" s="29"/>
      <c r="C33" s="29"/>
      <c r="D33" s="29"/>
    </row>
    <row r="34" spans="1:5">
      <c r="A34" s="26"/>
      <c r="B34" s="30"/>
      <c r="C34" s="30"/>
      <c r="D34" s="30"/>
    </row>
    <row r="35" spans="1:5">
      <c r="B35" s="21">
        <f>SUM(B30:B34)</f>
        <v>0</v>
      </c>
      <c r="C35" s="21">
        <f t="shared" ref="C35:D35" si="1">SUM(C30:C34)</f>
        <v>0</v>
      </c>
      <c r="D35" s="21">
        <f t="shared" si="1"/>
        <v>0</v>
      </c>
    </row>
    <row r="36" spans="1:5">
      <c r="B36" s="31"/>
      <c r="C36" s="31"/>
      <c r="D36" s="31"/>
    </row>
    <row r="38" spans="1:5">
      <c r="A38" s="20" t="s">
        <v>18</v>
      </c>
      <c r="B38" s="21" t="s">
        <v>6</v>
      </c>
      <c r="C38" s="21" t="s">
        <v>19</v>
      </c>
      <c r="D38" s="21" t="s">
        <v>20</v>
      </c>
      <c r="E38" s="21" t="s">
        <v>21</v>
      </c>
    </row>
    <row r="39" spans="1:5">
      <c r="A39" s="32" t="s">
        <v>22</v>
      </c>
      <c r="B39" s="33">
        <f>SUM(C39:E39)</f>
        <v>15588.87</v>
      </c>
      <c r="C39" s="34">
        <v>15588.87</v>
      </c>
      <c r="D39" s="34">
        <v>0</v>
      </c>
      <c r="E39" s="29">
        <v>0</v>
      </c>
    </row>
    <row r="40" spans="1:5">
      <c r="A40" s="32"/>
      <c r="B40" s="34"/>
      <c r="C40" s="34"/>
      <c r="D40" s="34"/>
      <c r="E40" s="29"/>
    </row>
    <row r="41" spans="1:5">
      <c r="A41" s="32" t="s">
        <v>23</v>
      </c>
      <c r="B41" s="33">
        <f>SUM(C41:E41)</f>
        <v>12000</v>
      </c>
      <c r="C41" s="34">
        <v>0</v>
      </c>
      <c r="D41" s="34">
        <v>12000</v>
      </c>
      <c r="E41" s="29"/>
    </row>
    <row r="42" spans="1:5">
      <c r="A42" s="32"/>
      <c r="B42" s="34"/>
      <c r="C42" s="34"/>
      <c r="D42" s="34"/>
      <c r="E42" s="29"/>
    </row>
    <row r="43" spans="1:5">
      <c r="A43" s="32" t="s">
        <v>24</v>
      </c>
      <c r="B43" s="33">
        <f>SUM(C43:E43)</f>
        <v>51841.62</v>
      </c>
      <c r="C43" s="34">
        <v>51841.62</v>
      </c>
      <c r="D43" s="34">
        <v>0</v>
      </c>
      <c r="E43" s="29"/>
    </row>
    <row r="44" spans="1:5">
      <c r="A44" s="32"/>
      <c r="B44" s="34"/>
      <c r="C44" s="34"/>
      <c r="D44" s="34"/>
      <c r="E44" s="29"/>
    </row>
    <row r="45" spans="1:5">
      <c r="A45" s="32" t="s">
        <v>25</v>
      </c>
      <c r="B45" s="33">
        <f>SUM(C45:E45)</f>
        <v>0</v>
      </c>
      <c r="C45" s="34">
        <v>0</v>
      </c>
      <c r="D45" s="34">
        <v>0</v>
      </c>
      <c r="E45" s="29">
        <v>0</v>
      </c>
    </row>
    <row r="46" spans="1:5">
      <c r="A46" s="26"/>
      <c r="B46" s="30"/>
      <c r="C46" s="30"/>
      <c r="D46" s="30"/>
      <c r="E46" s="30"/>
    </row>
    <row r="47" spans="1:5">
      <c r="B47" s="35">
        <f>SUM(B38:B46)</f>
        <v>79430.490000000005</v>
      </c>
      <c r="C47" s="35">
        <f t="shared" ref="C47:E47" si="2">SUM(C38:C46)</f>
        <v>67430.490000000005</v>
      </c>
      <c r="D47" s="35">
        <f t="shared" si="2"/>
        <v>12000</v>
      </c>
      <c r="E47" s="35">
        <f t="shared" si="2"/>
        <v>0</v>
      </c>
    </row>
    <row r="51" spans="1:6">
      <c r="A51" s="18" t="s">
        <v>26</v>
      </c>
    </row>
    <row r="52" spans="1:6">
      <c r="A52" s="36"/>
    </row>
    <row r="53" spans="1:6">
      <c r="A53" s="20" t="s">
        <v>27</v>
      </c>
      <c r="B53" s="21" t="s">
        <v>6</v>
      </c>
      <c r="C53" s="21" t="s">
        <v>28</v>
      </c>
    </row>
    <row r="54" spans="1:6">
      <c r="A54" s="22" t="s">
        <v>29</v>
      </c>
      <c r="B54" s="23"/>
      <c r="C54" s="23">
        <v>0</v>
      </c>
    </row>
    <row r="55" spans="1:6">
      <c r="A55" s="24"/>
      <c r="B55" s="25"/>
      <c r="C55" s="25">
        <v>0</v>
      </c>
    </row>
    <row r="56" spans="1:6">
      <c r="A56" s="24" t="s">
        <v>30</v>
      </c>
      <c r="B56" s="25"/>
      <c r="C56" s="25"/>
    </row>
    <row r="57" spans="1:6">
      <c r="A57" s="26"/>
      <c r="B57" s="27"/>
      <c r="C57" s="27">
        <v>0</v>
      </c>
    </row>
    <row r="58" spans="1:6">
      <c r="A58" s="37"/>
      <c r="B58" s="21">
        <f>SUM(B53:B57)</f>
        <v>0</v>
      </c>
      <c r="C58" s="21"/>
    </row>
    <row r="59" spans="1:6">
      <c r="A59" s="37"/>
      <c r="B59" s="38"/>
      <c r="C59" s="38"/>
    </row>
    <row r="60" spans="1:6">
      <c r="A60" s="37"/>
      <c r="B60" s="38"/>
      <c r="C60" s="38"/>
    </row>
    <row r="62" spans="1:6">
      <c r="A62" s="18" t="s">
        <v>31</v>
      </c>
    </row>
    <row r="63" spans="1:6">
      <c r="A63" s="36"/>
    </row>
    <row r="64" spans="1:6">
      <c r="A64" s="20" t="s">
        <v>32</v>
      </c>
      <c r="B64" s="21" t="s">
        <v>6</v>
      </c>
      <c r="C64" s="21" t="s">
        <v>7</v>
      </c>
      <c r="D64" s="21" t="s">
        <v>33</v>
      </c>
      <c r="E64" s="39" t="s">
        <v>34</v>
      </c>
      <c r="F64" s="21" t="s">
        <v>35</v>
      </c>
    </row>
    <row r="65" spans="1:6">
      <c r="A65" s="40" t="s">
        <v>36</v>
      </c>
      <c r="B65" s="38"/>
      <c r="C65" s="38">
        <v>0</v>
      </c>
      <c r="D65" s="38">
        <v>0</v>
      </c>
      <c r="E65" s="38">
        <v>0</v>
      </c>
      <c r="F65" s="41">
        <v>0</v>
      </c>
    </row>
    <row r="66" spans="1:6">
      <c r="A66" s="40"/>
      <c r="B66" s="38"/>
      <c r="C66" s="38">
        <v>0</v>
      </c>
      <c r="D66" s="38">
        <v>0</v>
      </c>
      <c r="E66" s="38">
        <v>0</v>
      </c>
      <c r="F66" s="41">
        <v>0</v>
      </c>
    </row>
    <row r="67" spans="1:6">
      <c r="A67" s="40"/>
      <c r="B67" s="38"/>
      <c r="C67" s="38">
        <v>0</v>
      </c>
      <c r="D67" s="38">
        <v>0</v>
      </c>
      <c r="E67" s="38">
        <v>0</v>
      </c>
      <c r="F67" s="41">
        <v>0</v>
      </c>
    </row>
    <row r="68" spans="1:6">
      <c r="A68" s="42"/>
      <c r="B68" s="43"/>
      <c r="C68" s="43">
        <v>0</v>
      </c>
      <c r="D68" s="43">
        <v>0</v>
      </c>
      <c r="E68" s="43">
        <v>0</v>
      </c>
      <c r="F68" s="44">
        <v>0</v>
      </c>
    </row>
    <row r="69" spans="1:6">
      <c r="A69" s="37"/>
      <c r="B69" s="21">
        <f>SUM(B64:B68)</f>
        <v>0</v>
      </c>
      <c r="C69" s="45">
        <v>0</v>
      </c>
      <c r="D69" s="46">
        <v>0</v>
      </c>
      <c r="E69" s="46">
        <v>0</v>
      </c>
      <c r="F69" s="47">
        <v>0</v>
      </c>
    </row>
    <row r="70" spans="1:6">
      <c r="A70" s="37"/>
      <c r="B70" s="48"/>
      <c r="C70" s="48"/>
      <c r="D70" s="48"/>
      <c r="E70" s="48"/>
      <c r="F70" s="48"/>
    </row>
    <row r="71" spans="1:6">
      <c r="A71" s="37"/>
      <c r="B71" s="48"/>
      <c r="C71" s="48"/>
      <c r="D71" s="48"/>
      <c r="E71" s="48"/>
      <c r="F71" s="48"/>
    </row>
    <row r="72" spans="1:6">
      <c r="A72" s="37"/>
      <c r="B72" s="48"/>
      <c r="C72" s="48"/>
      <c r="D72" s="48"/>
      <c r="E72" s="48"/>
      <c r="F72" s="48"/>
    </row>
    <row r="73" spans="1:6">
      <c r="A73" s="37"/>
      <c r="B73" s="48"/>
      <c r="C73" s="48"/>
      <c r="D73" s="48"/>
      <c r="E73" s="48"/>
      <c r="F73" s="48"/>
    </row>
    <row r="74" spans="1:6">
      <c r="A74" s="37"/>
      <c r="B74" s="48"/>
      <c r="C74" s="48"/>
      <c r="D74" s="48"/>
      <c r="E74" s="48"/>
      <c r="F74" s="48"/>
    </row>
    <row r="75" spans="1:6">
      <c r="A75" s="20" t="s">
        <v>37</v>
      </c>
      <c r="B75" s="21" t="s">
        <v>6</v>
      </c>
      <c r="C75" s="21" t="s">
        <v>7</v>
      </c>
      <c r="D75" s="21" t="s">
        <v>38</v>
      </c>
      <c r="E75" s="48"/>
      <c r="F75" s="48"/>
    </row>
    <row r="76" spans="1:6">
      <c r="A76" s="22" t="s">
        <v>39</v>
      </c>
      <c r="B76" s="41"/>
      <c r="C76" s="25">
        <v>0</v>
      </c>
      <c r="D76" s="25">
        <v>0</v>
      </c>
      <c r="E76" s="48"/>
      <c r="F76" s="48"/>
    </row>
    <row r="77" spans="1:6">
      <c r="A77" s="26"/>
      <c r="B77" s="41"/>
      <c r="C77" s="25">
        <v>0</v>
      </c>
      <c r="D77" s="25">
        <v>0</v>
      </c>
      <c r="E77" s="48"/>
      <c r="F77" s="48"/>
    </row>
    <row r="78" spans="1:6">
      <c r="A78" s="37"/>
      <c r="B78" s="21">
        <f>SUM(B76:B77)</f>
        <v>0</v>
      </c>
      <c r="C78" s="49"/>
      <c r="D78" s="50"/>
      <c r="E78" s="48"/>
      <c r="F78" s="48"/>
    </row>
    <row r="79" spans="1:6">
      <c r="A79" s="37"/>
      <c r="B79" s="48"/>
      <c r="C79" s="48"/>
      <c r="D79" s="48"/>
      <c r="E79" s="48"/>
      <c r="F79" s="48"/>
    </row>
    <row r="80" spans="1:6">
      <c r="A80" s="37"/>
      <c r="B80" s="48"/>
      <c r="C80" s="48"/>
      <c r="D80" s="48"/>
      <c r="E80" s="48"/>
      <c r="F80" s="48"/>
    </row>
    <row r="81" spans="1:5">
      <c r="A81" s="36"/>
    </row>
    <row r="82" spans="1:5">
      <c r="A82" s="18" t="s">
        <v>40</v>
      </c>
    </row>
    <row r="84" spans="1:5">
      <c r="A84" s="36"/>
    </row>
    <row r="85" spans="1:5">
      <c r="A85" s="20" t="s">
        <v>41</v>
      </c>
      <c r="B85" s="21" t="s">
        <v>42</v>
      </c>
      <c r="C85" s="21" t="s">
        <v>43</v>
      </c>
      <c r="D85" s="21" t="s">
        <v>44</v>
      </c>
      <c r="E85" s="21" t="s">
        <v>45</v>
      </c>
    </row>
    <row r="86" spans="1:5">
      <c r="A86" s="51" t="s">
        <v>46</v>
      </c>
      <c r="B86" s="52">
        <v>33139682.32</v>
      </c>
      <c r="C86" s="33">
        <v>33139682.32</v>
      </c>
      <c r="D86" s="29">
        <f>C86-B86</f>
        <v>0</v>
      </c>
      <c r="E86" s="29"/>
    </row>
    <row r="87" spans="1:5">
      <c r="A87" s="53" t="s">
        <v>47</v>
      </c>
      <c r="B87" s="54">
        <v>54151272.869999997</v>
      </c>
      <c r="C87" s="33">
        <v>54151272.869999997</v>
      </c>
      <c r="D87" s="29">
        <f>C87-B87</f>
        <v>0</v>
      </c>
      <c r="E87" s="29"/>
    </row>
    <row r="88" spans="1:5">
      <c r="A88" s="53" t="s">
        <v>48</v>
      </c>
      <c r="B88" s="54">
        <v>16130626.890000001</v>
      </c>
      <c r="C88" s="33">
        <v>17114382.32</v>
      </c>
      <c r="D88" s="29">
        <f t="shared" ref="D88:D89" si="3">C88-B88</f>
        <v>983755.4299999997</v>
      </c>
      <c r="E88" s="29"/>
    </row>
    <row r="89" spans="1:5">
      <c r="A89" s="24" t="s">
        <v>49</v>
      </c>
      <c r="B89" s="55">
        <v>103421582.08</v>
      </c>
      <c r="C89" s="56">
        <v>104405337.51000001</v>
      </c>
      <c r="D89" s="57">
        <f t="shared" si="3"/>
        <v>983755.43000000715</v>
      </c>
      <c r="E89" s="29"/>
    </row>
    <row r="90" spans="1:5">
      <c r="A90" s="53" t="s">
        <v>50</v>
      </c>
      <c r="B90" s="54">
        <v>3309902.74</v>
      </c>
      <c r="C90" s="33">
        <v>3345122.94</v>
      </c>
      <c r="D90" s="29">
        <v>35220.199999999997</v>
      </c>
      <c r="E90" s="29"/>
    </row>
    <row r="91" spans="1:5">
      <c r="A91" s="53" t="s">
        <v>51</v>
      </c>
      <c r="B91" s="54">
        <v>7524730.8300000001</v>
      </c>
      <c r="C91" s="33">
        <v>7524730.8300000001</v>
      </c>
      <c r="D91" s="29"/>
      <c r="E91" s="29"/>
    </row>
    <row r="92" spans="1:5">
      <c r="A92" s="53" t="s">
        <v>52</v>
      </c>
      <c r="B92" s="54">
        <v>6380</v>
      </c>
      <c r="C92" s="33">
        <v>6380</v>
      </c>
      <c r="D92" s="29"/>
      <c r="E92" s="29"/>
    </row>
    <row r="93" spans="1:5">
      <c r="A93" s="53" t="s">
        <v>53</v>
      </c>
      <c r="B93" s="54">
        <v>6921122.9199999999</v>
      </c>
      <c r="C93" s="33">
        <v>7227630.5800000001</v>
      </c>
      <c r="D93" s="29">
        <v>306507.65999999997</v>
      </c>
      <c r="E93" s="29"/>
    </row>
    <row r="94" spans="1:5">
      <c r="A94" s="53" t="s">
        <v>54</v>
      </c>
      <c r="B94" s="54">
        <v>171504.89</v>
      </c>
      <c r="C94" s="33">
        <v>171504.89</v>
      </c>
      <c r="D94" s="29"/>
      <c r="E94" s="29"/>
    </row>
    <row r="95" spans="1:5">
      <c r="A95" s="53" t="s">
        <v>55</v>
      </c>
      <c r="B95" s="54">
        <v>494024.37</v>
      </c>
      <c r="C95" s="33">
        <v>1014904.37</v>
      </c>
      <c r="D95" s="29">
        <v>520880</v>
      </c>
      <c r="E95" s="29"/>
    </row>
    <row r="96" spans="1:5">
      <c r="A96" s="53" t="s">
        <v>56</v>
      </c>
      <c r="B96" s="54">
        <v>195703.67</v>
      </c>
      <c r="C96" s="33">
        <v>195703.67</v>
      </c>
      <c r="D96" s="29"/>
      <c r="E96" s="29"/>
    </row>
    <row r="97" spans="1:5">
      <c r="A97" s="53" t="s">
        <v>57</v>
      </c>
      <c r="B97" s="54">
        <v>637182.43999999994</v>
      </c>
      <c r="C97" s="33">
        <v>832577.94</v>
      </c>
      <c r="D97" s="29">
        <v>195395.5</v>
      </c>
      <c r="E97" s="29"/>
    </row>
    <row r="98" spans="1:5">
      <c r="A98" s="53" t="s">
        <v>58</v>
      </c>
      <c r="B98" s="54">
        <v>118798.16</v>
      </c>
      <c r="C98" s="33">
        <v>118798.16</v>
      </c>
      <c r="D98" s="29"/>
      <c r="E98" s="29"/>
    </row>
    <row r="99" spans="1:5">
      <c r="A99" s="53" t="s">
        <v>59</v>
      </c>
      <c r="B99" s="54">
        <v>211315.94</v>
      </c>
      <c r="C99" s="33">
        <v>211315.94</v>
      </c>
      <c r="D99" s="29"/>
      <c r="E99" s="29"/>
    </row>
    <row r="100" spans="1:5">
      <c r="A100" s="53" t="s">
        <v>60</v>
      </c>
      <c r="B100" s="54">
        <v>327435.71000000002</v>
      </c>
      <c r="C100" s="33">
        <v>330194.81</v>
      </c>
      <c r="D100" s="29">
        <v>2759.1</v>
      </c>
      <c r="E100" s="29"/>
    </row>
    <row r="101" spans="1:5">
      <c r="A101" s="53" t="s">
        <v>61</v>
      </c>
      <c r="B101" s="54">
        <v>3738169.22</v>
      </c>
      <c r="C101" s="33">
        <v>3738169.22</v>
      </c>
      <c r="D101" s="29"/>
      <c r="E101" s="29"/>
    </row>
    <row r="102" spans="1:5">
      <c r="A102" s="53" t="s">
        <v>62</v>
      </c>
      <c r="B102" s="54">
        <v>2090475</v>
      </c>
      <c r="C102" s="33">
        <v>2090475</v>
      </c>
      <c r="D102" s="29"/>
      <c r="E102" s="29"/>
    </row>
    <row r="103" spans="1:5">
      <c r="A103" s="53" t="s">
        <v>63</v>
      </c>
      <c r="B103" s="54">
        <v>1606284</v>
      </c>
      <c r="C103" s="33">
        <v>1606284</v>
      </c>
      <c r="D103" s="29"/>
      <c r="E103" s="29"/>
    </row>
    <row r="104" spans="1:5">
      <c r="A104" s="53" t="s">
        <v>64</v>
      </c>
      <c r="B104" s="54">
        <v>50353.19</v>
      </c>
      <c r="C104" s="33">
        <v>50353.19</v>
      </c>
      <c r="D104" s="29"/>
      <c r="E104" s="29"/>
    </row>
    <row r="105" spans="1:5">
      <c r="A105" s="53" t="s">
        <v>65</v>
      </c>
      <c r="B105" s="54">
        <v>39100</v>
      </c>
      <c r="C105" s="33">
        <v>39100</v>
      </c>
      <c r="D105" s="29"/>
      <c r="E105" s="29"/>
    </row>
    <row r="106" spans="1:5">
      <c r="A106" s="53" t="s">
        <v>66</v>
      </c>
      <c r="B106" s="54">
        <v>4723382.4800000004</v>
      </c>
      <c r="C106" s="33">
        <v>4723382.4800000004</v>
      </c>
      <c r="D106" s="29"/>
      <c r="E106" s="29"/>
    </row>
    <row r="107" spans="1:5">
      <c r="A107" s="53" t="s">
        <v>67</v>
      </c>
      <c r="B107" s="54">
        <v>412672.2</v>
      </c>
      <c r="C107" s="33">
        <v>412672.2</v>
      </c>
      <c r="D107" s="29"/>
      <c r="E107" s="29"/>
    </row>
    <row r="108" spans="1:5">
      <c r="A108" s="53" t="s">
        <v>68</v>
      </c>
      <c r="B108" s="54">
        <v>301404.24</v>
      </c>
      <c r="C108" s="33">
        <v>391404.6</v>
      </c>
      <c r="D108" s="29">
        <v>90000.36</v>
      </c>
      <c r="E108" s="29"/>
    </row>
    <row r="109" spans="1:5">
      <c r="A109" s="53" t="s">
        <v>69</v>
      </c>
      <c r="B109" s="54">
        <v>1639586.82</v>
      </c>
      <c r="C109" s="33">
        <v>1639586.82</v>
      </c>
      <c r="D109" s="29"/>
      <c r="E109" s="29"/>
    </row>
    <row r="110" spans="1:5">
      <c r="A110" s="53" t="s">
        <v>70</v>
      </c>
      <c r="B110" s="54">
        <v>490120.81</v>
      </c>
      <c r="C110" s="33">
        <v>490120.81</v>
      </c>
      <c r="D110" s="29"/>
      <c r="E110" s="29"/>
    </row>
    <row r="111" spans="1:5">
      <c r="A111" s="53" t="s">
        <v>71</v>
      </c>
      <c r="B111" s="54">
        <v>36452.339999999997</v>
      </c>
      <c r="C111" s="33">
        <v>36452.339999999997</v>
      </c>
      <c r="D111" s="29"/>
      <c r="E111" s="29"/>
    </row>
    <row r="112" spans="1:5">
      <c r="A112" s="53" t="s">
        <v>72</v>
      </c>
      <c r="B112" s="54">
        <v>2318872.5299999998</v>
      </c>
      <c r="C112" s="33">
        <v>2318872.5299999998</v>
      </c>
      <c r="D112" s="29"/>
      <c r="E112" s="29"/>
    </row>
    <row r="113" spans="1:5">
      <c r="A113" s="53" t="s">
        <v>73</v>
      </c>
      <c r="B113" s="54">
        <v>14872.63</v>
      </c>
      <c r="C113" s="33">
        <v>14872.63</v>
      </c>
      <c r="D113" s="29"/>
      <c r="E113" s="29"/>
    </row>
    <row r="114" spans="1:5">
      <c r="A114" s="53" t="s">
        <v>74</v>
      </c>
      <c r="B114" s="54">
        <v>766291.37</v>
      </c>
      <c r="C114" s="33">
        <v>766291.37</v>
      </c>
      <c r="D114" s="29"/>
      <c r="E114" s="29"/>
    </row>
    <row r="115" spans="1:5">
      <c r="A115" s="53" t="s">
        <v>75</v>
      </c>
      <c r="B115" s="54">
        <v>7574.81</v>
      </c>
      <c r="C115" s="33">
        <v>7574.81</v>
      </c>
      <c r="D115" s="29"/>
      <c r="E115" s="29"/>
    </row>
    <row r="116" spans="1:5">
      <c r="A116" s="53" t="s">
        <v>76</v>
      </c>
      <c r="B116" s="54">
        <v>12000</v>
      </c>
      <c r="C116" s="33">
        <v>12000</v>
      </c>
      <c r="D116" s="29"/>
      <c r="E116" s="29"/>
    </row>
    <row r="117" spans="1:5">
      <c r="A117" s="24" t="s">
        <v>77</v>
      </c>
      <c r="B117" s="55">
        <v>38165713.310000002</v>
      </c>
      <c r="C117" s="56">
        <v>39316476.130000003</v>
      </c>
      <c r="D117" s="57">
        <v>1150762.82</v>
      </c>
      <c r="E117" s="29"/>
    </row>
    <row r="118" spans="1:5">
      <c r="A118" s="53" t="s">
        <v>78</v>
      </c>
      <c r="B118" s="54">
        <v>-2698249</v>
      </c>
      <c r="C118" s="33">
        <v>-2698249</v>
      </c>
      <c r="D118" s="29"/>
      <c r="E118" s="29"/>
    </row>
    <row r="119" spans="1:5">
      <c r="A119" s="53" t="s">
        <v>79</v>
      </c>
      <c r="B119" s="54">
        <v>-6445439.7199999997</v>
      </c>
      <c r="C119" s="33">
        <v>-6445439.7199999997</v>
      </c>
      <c r="D119" s="29"/>
      <c r="E119" s="29"/>
    </row>
    <row r="120" spans="1:5">
      <c r="A120" s="53" t="s">
        <v>80</v>
      </c>
      <c r="B120" s="54">
        <v>-3349.5</v>
      </c>
      <c r="C120" s="33">
        <v>-3349.5</v>
      </c>
      <c r="D120" s="29"/>
      <c r="E120" s="29"/>
    </row>
    <row r="121" spans="1:5">
      <c r="A121" s="53" t="s">
        <v>81</v>
      </c>
      <c r="B121" s="54">
        <v>-7300</v>
      </c>
      <c r="C121" s="33">
        <v>-7300</v>
      </c>
      <c r="D121" s="29"/>
      <c r="E121" s="29"/>
    </row>
    <row r="122" spans="1:5">
      <c r="A122" s="53" t="s">
        <v>82</v>
      </c>
      <c r="B122" s="54">
        <v>-5426679.9800000004</v>
      </c>
      <c r="C122" s="33">
        <v>-5426679.9800000004</v>
      </c>
      <c r="D122" s="29"/>
      <c r="E122" s="29"/>
    </row>
    <row r="123" spans="1:5">
      <c r="A123" s="53" t="s">
        <v>83</v>
      </c>
      <c r="B123" s="54">
        <v>-252948.49</v>
      </c>
      <c r="C123" s="33">
        <v>-252948.49</v>
      </c>
      <c r="D123" s="29"/>
      <c r="E123" s="29"/>
    </row>
    <row r="124" spans="1:5">
      <c r="A124" s="53" t="s">
        <v>84</v>
      </c>
      <c r="B124" s="54">
        <v>-172839.01</v>
      </c>
      <c r="C124" s="33">
        <v>-172839.01</v>
      </c>
      <c r="D124" s="29"/>
      <c r="E124" s="29"/>
    </row>
    <row r="125" spans="1:5">
      <c r="A125" s="53" t="s">
        <v>85</v>
      </c>
      <c r="B125" s="54">
        <v>-40247.129999999997</v>
      </c>
      <c r="C125" s="33">
        <v>-40247.129999999997</v>
      </c>
      <c r="D125" s="29"/>
      <c r="E125" s="29"/>
    </row>
    <row r="126" spans="1:5">
      <c r="A126" s="53" t="s">
        <v>86</v>
      </c>
      <c r="B126" s="54">
        <v>-87754.16</v>
      </c>
      <c r="C126" s="33">
        <v>-87754.16</v>
      </c>
      <c r="D126" s="29"/>
      <c r="E126" s="29"/>
    </row>
    <row r="127" spans="1:5">
      <c r="A127" s="53" t="s">
        <v>87</v>
      </c>
      <c r="B127" s="54">
        <v>-3820227.49</v>
      </c>
      <c r="C127" s="33">
        <v>-3820227.49</v>
      </c>
      <c r="D127" s="29"/>
      <c r="E127" s="29"/>
    </row>
    <row r="128" spans="1:5">
      <c r="A128" s="53" t="s">
        <v>88</v>
      </c>
      <c r="B128" s="54">
        <v>-2809854.83</v>
      </c>
      <c r="C128" s="33">
        <v>-2809854.83</v>
      </c>
      <c r="D128" s="29"/>
      <c r="E128" s="29"/>
    </row>
    <row r="129" spans="1:5">
      <c r="A129" s="53" t="s">
        <v>89</v>
      </c>
      <c r="B129" s="54">
        <v>-39100</v>
      </c>
      <c r="C129" s="33">
        <v>-39100</v>
      </c>
      <c r="D129" s="29"/>
      <c r="E129" s="29"/>
    </row>
    <row r="130" spans="1:5">
      <c r="A130" s="53" t="s">
        <v>90</v>
      </c>
      <c r="B130" s="54">
        <v>-2040842.45</v>
      </c>
      <c r="C130" s="33">
        <v>-2040842.45</v>
      </c>
      <c r="D130" s="29"/>
      <c r="E130" s="29"/>
    </row>
    <row r="131" spans="1:5">
      <c r="A131" s="53" t="s">
        <v>91</v>
      </c>
      <c r="B131" s="54">
        <v>-177407.14</v>
      </c>
      <c r="C131" s="33">
        <v>-177407.14</v>
      </c>
      <c r="D131" s="29"/>
      <c r="E131" s="29"/>
    </row>
    <row r="132" spans="1:5">
      <c r="A132" s="53" t="s">
        <v>92</v>
      </c>
      <c r="B132" s="54">
        <v>-1695269.97</v>
      </c>
      <c r="C132" s="33">
        <v>-1695269.97</v>
      </c>
      <c r="D132" s="29"/>
      <c r="E132" s="29"/>
    </row>
    <row r="133" spans="1:5">
      <c r="A133" s="53" t="s">
        <v>93</v>
      </c>
      <c r="B133" s="54">
        <v>-89932.59</v>
      </c>
      <c r="C133" s="33">
        <v>-89932.59</v>
      </c>
      <c r="D133" s="29"/>
      <c r="E133" s="29"/>
    </row>
    <row r="134" spans="1:5">
      <c r="A134" s="53" t="s">
        <v>94</v>
      </c>
      <c r="B134" s="54">
        <v>-462301.72</v>
      </c>
      <c r="C134" s="33">
        <v>-462301.72</v>
      </c>
      <c r="D134" s="29"/>
      <c r="E134" s="29"/>
    </row>
    <row r="135" spans="1:5">
      <c r="A135" s="53" t="s">
        <v>95</v>
      </c>
      <c r="B135" s="54">
        <v>-52725.13</v>
      </c>
      <c r="C135" s="33">
        <v>-52725.13</v>
      </c>
      <c r="D135" s="29"/>
      <c r="E135" s="29"/>
    </row>
    <row r="136" spans="1:5">
      <c r="A136" s="26" t="s">
        <v>96</v>
      </c>
      <c r="B136" s="58">
        <v>-26322468.309999999</v>
      </c>
      <c r="C136" s="58">
        <v>-26322468.309999999</v>
      </c>
      <c r="D136" s="57">
        <f>+C136-B136</f>
        <v>0</v>
      </c>
      <c r="E136" s="29">
        <v>0</v>
      </c>
    </row>
    <row r="137" spans="1:5" ht="18" customHeight="1">
      <c r="B137" s="59">
        <f>B89+B117+B136</f>
        <v>115264827.07999998</v>
      </c>
      <c r="C137" s="59">
        <f>C89+C117+C136</f>
        <v>117399345.33000001</v>
      </c>
      <c r="D137" s="59">
        <f>D89+D117+D136</f>
        <v>2134518.2500000075</v>
      </c>
      <c r="E137" s="60"/>
    </row>
    <row r="140" spans="1:5" ht="21.75" customHeight="1">
      <c r="A140" s="20" t="s">
        <v>97</v>
      </c>
      <c r="B140" s="21" t="s">
        <v>42</v>
      </c>
      <c r="C140" s="21" t="s">
        <v>43</v>
      </c>
      <c r="D140" s="21" t="s">
        <v>44</v>
      </c>
      <c r="E140" s="21" t="s">
        <v>45</v>
      </c>
    </row>
    <row r="141" spans="1:5">
      <c r="A141" s="24" t="s">
        <v>98</v>
      </c>
      <c r="B141" s="54">
        <v>88673.43</v>
      </c>
      <c r="C141" s="54">
        <v>88673.43</v>
      </c>
      <c r="D141" s="25">
        <f>C141-B141</f>
        <v>0</v>
      </c>
      <c r="E141" s="25"/>
    </row>
    <row r="142" spans="1:5">
      <c r="A142" s="24"/>
      <c r="B142" s="54"/>
      <c r="C142" s="54"/>
      <c r="D142" s="25"/>
      <c r="E142" s="25"/>
    </row>
    <row r="143" spans="1:5">
      <c r="A143" s="24" t="s">
        <v>99</v>
      </c>
      <c r="B143" s="25">
        <v>0</v>
      </c>
      <c r="C143" s="25">
        <v>0</v>
      </c>
      <c r="D143" s="25"/>
      <c r="E143" s="25"/>
    </row>
    <row r="144" spans="1:5">
      <c r="A144" s="24"/>
      <c r="B144" s="25"/>
      <c r="C144" s="25"/>
      <c r="D144" s="25"/>
      <c r="E144" s="25"/>
    </row>
    <row r="145" spans="1:5">
      <c r="A145" s="24" t="s">
        <v>96</v>
      </c>
      <c r="B145" s="54">
        <v>-42884.89</v>
      </c>
      <c r="C145" s="54">
        <v>-42884.89</v>
      </c>
      <c r="D145" s="25">
        <f>C145-B145</f>
        <v>0</v>
      </c>
      <c r="E145" s="25"/>
    </row>
    <row r="146" spans="1:5">
      <c r="A146" s="61"/>
      <c r="B146" s="27"/>
      <c r="C146" s="27"/>
      <c r="D146" s="27"/>
      <c r="E146" s="27"/>
    </row>
    <row r="147" spans="1:5">
      <c r="B147" s="62">
        <f>B141+B145</f>
        <v>45788.539999999994</v>
      </c>
      <c r="C147" s="62">
        <f>C141+C145</f>
        <v>45788.539999999994</v>
      </c>
      <c r="D147" s="21">
        <f t="shared" ref="D147" si="4">SUM(D145:D146)</f>
        <v>0</v>
      </c>
      <c r="E147" s="60"/>
    </row>
    <row r="151" spans="1:5">
      <c r="A151" s="20" t="s">
        <v>100</v>
      </c>
      <c r="B151" s="21" t="s">
        <v>6</v>
      </c>
    </row>
    <row r="152" spans="1:5">
      <c r="A152" s="22" t="s">
        <v>101</v>
      </c>
      <c r="B152" s="23"/>
    </row>
    <row r="153" spans="1:5">
      <c r="A153" s="24"/>
      <c r="B153" s="25"/>
    </row>
    <row r="154" spans="1:5">
      <c r="A154" s="26"/>
      <c r="B154" s="27"/>
    </row>
    <row r="155" spans="1:5">
      <c r="B155" s="21">
        <f>SUM(B153:B154)</f>
        <v>0</v>
      </c>
    </row>
    <row r="156" spans="1:5">
      <c r="B156" s="63"/>
    </row>
    <row r="157" spans="1:5">
      <c r="A157" s="5"/>
    </row>
    <row r="159" spans="1:5">
      <c r="A159" s="64" t="s">
        <v>102</v>
      </c>
      <c r="B159" s="65" t="s">
        <v>6</v>
      </c>
      <c r="C159" s="66" t="s">
        <v>103</v>
      </c>
    </row>
    <row r="160" spans="1:5">
      <c r="A160" s="67"/>
      <c r="B160" s="68"/>
      <c r="C160" s="69"/>
    </row>
    <row r="161" spans="1:5">
      <c r="A161" s="70"/>
      <c r="B161" s="71"/>
      <c r="C161" s="72"/>
    </row>
    <row r="162" spans="1:5">
      <c r="A162" s="73"/>
      <c r="B162" s="74"/>
      <c r="C162" s="74"/>
    </row>
    <row r="163" spans="1:5">
      <c r="A163" s="73"/>
      <c r="B163" s="74"/>
      <c r="C163" s="74"/>
    </row>
    <row r="164" spans="1:5">
      <c r="A164" s="75"/>
      <c r="B164" s="76"/>
      <c r="C164" s="76"/>
    </row>
    <row r="165" spans="1:5">
      <c r="B165" s="21">
        <f t="shared" ref="B165" si="5">SUM(B163:B164)</f>
        <v>0</v>
      </c>
      <c r="C165" s="21"/>
    </row>
    <row r="169" spans="1:5">
      <c r="A169" s="14" t="s">
        <v>104</v>
      </c>
    </row>
    <row r="171" spans="1:5">
      <c r="A171" s="64" t="s">
        <v>105</v>
      </c>
      <c r="B171" s="77" t="s">
        <v>6</v>
      </c>
      <c r="C171" s="21" t="s">
        <v>19</v>
      </c>
      <c r="D171" s="21" t="s">
        <v>20</v>
      </c>
      <c r="E171" s="21" t="s">
        <v>21</v>
      </c>
    </row>
    <row r="172" spans="1:5">
      <c r="A172" s="51" t="s">
        <v>106</v>
      </c>
      <c r="B172" s="78">
        <v>-149343.48000000001</v>
      </c>
      <c r="C172" s="79">
        <v>-149343.48000000001</v>
      </c>
      <c r="D172" s="79"/>
      <c r="E172" s="79"/>
    </row>
    <row r="173" spans="1:5">
      <c r="A173" s="53" t="s">
        <v>107</v>
      </c>
      <c r="B173" s="78">
        <v>-186280.09</v>
      </c>
      <c r="C173" s="29">
        <v>-186280.09</v>
      </c>
      <c r="D173" s="29"/>
      <c r="E173" s="29"/>
    </row>
    <row r="174" spans="1:5">
      <c r="A174" s="53" t="s">
        <v>108</v>
      </c>
      <c r="B174" s="78">
        <v>-191868.66</v>
      </c>
      <c r="C174" s="29">
        <v>-191868.66</v>
      </c>
      <c r="D174" s="29"/>
      <c r="E174" s="29"/>
    </row>
    <row r="175" spans="1:5">
      <c r="A175" s="53" t="s">
        <v>109</v>
      </c>
      <c r="B175" s="78">
        <v>-24617.55</v>
      </c>
      <c r="C175" s="29">
        <v>-24617.55</v>
      </c>
      <c r="D175" s="29"/>
      <c r="E175" s="29"/>
    </row>
    <row r="176" spans="1:5">
      <c r="A176" s="53" t="s">
        <v>110</v>
      </c>
      <c r="B176" s="78">
        <v>-341603.54</v>
      </c>
      <c r="C176" s="29">
        <v>-341603.54</v>
      </c>
      <c r="D176" s="29"/>
      <c r="E176" s="29"/>
    </row>
    <row r="177" spans="1:5">
      <c r="A177" s="53" t="s">
        <v>111</v>
      </c>
      <c r="B177" s="78">
        <v>-65553.34</v>
      </c>
      <c r="C177" s="29">
        <v>-65553.34</v>
      </c>
      <c r="D177" s="29"/>
      <c r="E177" s="29"/>
    </row>
    <row r="178" spans="1:5">
      <c r="A178" s="53" t="s">
        <v>112</v>
      </c>
      <c r="B178" s="78">
        <v>-6556.5</v>
      </c>
      <c r="C178" s="29">
        <v>-6556.5</v>
      </c>
      <c r="D178" s="29"/>
      <c r="E178" s="29"/>
    </row>
    <row r="179" spans="1:5">
      <c r="A179" s="53" t="s">
        <v>113</v>
      </c>
      <c r="B179" s="78">
        <v>-75618.7</v>
      </c>
      <c r="C179" s="29">
        <v>-75618.7</v>
      </c>
      <c r="D179" s="29"/>
      <c r="E179" s="29"/>
    </row>
    <row r="180" spans="1:5">
      <c r="A180" s="53" t="s">
        <v>114</v>
      </c>
      <c r="B180" s="78">
        <v>-47367.27</v>
      </c>
      <c r="C180" s="29">
        <v>-47367.27</v>
      </c>
      <c r="D180" s="29"/>
      <c r="E180" s="29"/>
    </row>
    <row r="181" spans="1:5">
      <c r="A181" s="53" t="s">
        <v>115</v>
      </c>
      <c r="B181" s="78">
        <v>-8397.35</v>
      </c>
      <c r="C181" s="29">
        <v>-8397.35</v>
      </c>
      <c r="D181" s="29"/>
      <c r="E181" s="29"/>
    </row>
    <row r="182" spans="1:5">
      <c r="A182" s="53" t="s">
        <v>116</v>
      </c>
      <c r="B182" s="78">
        <v>-2252.87</v>
      </c>
      <c r="C182" s="29">
        <v>-2252.87</v>
      </c>
      <c r="D182" s="29"/>
      <c r="E182" s="29"/>
    </row>
    <row r="183" spans="1:5">
      <c r="A183" s="53" t="s">
        <v>117</v>
      </c>
      <c r="B183" s="78">
        <v>-35755</v>
      </c>
      <c r="C183" s="29">
        <v>-35755</v>
      </c>
      <c r="D183" s="29"/>
      <c r="E183" s="29"/>
    </row>
    <row r="184" spans="1:5">
      <c r="A184" s="53" t="s">
        <v>118</v>
      </c>
      <c r="B184" s="78">
        <v>-335.41</v>
      </c>
      <c r="C184" s="29">
        <v>-335.41</v>
      </c>
      <c r="D184" s="29"/>
      <c r="E184" s="29"/>
    </row>
    <row r="185" spans="1:5">
      <c r="A185" s="53" t="s">
        <v>119</v>
      </c>
      <c r="B185" s="78">
        <v>-4240.32</v>
      </c>
      <c r="C185" s="29">
        <v>-4240.32</v>
      </c>
      <c r="D185" s="29"/>
      <c r="E185" s="29"/>
    </row>
    <row r="186" spans="1:5">
      <c r="A186" s="53" t="s">
        <v>120</v>
      </c>
      <c r="B186" s="78">
        <v>-27812.04</v>
      </c>
      <c r="C186" s="29">
        <v>-27812.04</v>
      </c>
      <c r="D186" s="29"/>
      <c r="E186" s="29"/>
    </row>
    <row r="187" spans="1:5">
      <c r="A187" s="53" t="s">
        <v>121</v>
      </c>
      <c r="B187" s="78">
        <v>-16280</v>
      </c>
      <c r="C187" s="29">
        <v>-16280</v>
      </c>
      <c r="D187" s="29"/>
      <c r="E187" s="29"/>
    </row>
    <row r="188" spans="1:5">
      <c r="A188" s="53" t="s">
        <v>122</v>
      </c>
      <c r="B188" s="78">
        <v>-4137482.29</v>
      </c>
      <c r="C188" s="29">
        <v>-4137482.29</v>
      </c>
      <c r="D188" s="29"/>
      <c r="E188" s="29"/>
    </row>
    <row r="189" spans="1:5">
      <c r="A189" s="53" t="s">
        <v>123</v>
      </c>
      <c r="B189" s="78">
        <v>-10870</v>
      </c>
      <c r="C189" s="29">
        <v>-10870</v>
      </c>
      <c r="D189" s="29"/>
      <c r="E189" s="29"/>
    </row>
    <row r="190" spans="1:5">
      <c r="A190" s="26"/>
      <c r="B190" s="30"/>
      <c r="C190" s="30"/>
      <c r="D190" s="30"/>
      <c r="E190" s="30"/>
    </row>
    <row r="191" spans="1:5">
      <c r="B191" s="80">
        <f>SUM(B172:B190)</f>
        <v>-5332234.41</v>
      </c>
      <c r="C191" s="80">
        <f>SUM(C172:C190)</f>
        <v>-5332234.41</v>
      </c>
      <c r="D191" s="80">
        <f>SUM(D172:D190)</f>
        <v>0</v>
      </c>
      <c r="E191" s="80">
        <f>SUM(E172:E190)</f>
        <v>0</v>
      </c>
    </row>
    <row r="195" spans="1:4">
      <c r="A195" s="64" t="s">
        <v>124</v>
      </c>
      <c r="B195" s="65" t="s">
        <v>6</v>
      </c>
      <c r="C195" s="21" t="s">
        <v>125</v>
      </c>
      <c r="D195" s="21" t="s">
        <v>103</v>
      </c>
    </row>
    <row r="196" spans="1:4">
      <c r="A196" s="81" t="s">
        <v>126</v>
      </c>
      <c r="B196" s="82"/>
      <c r="C196" s="83"/>
      <c r="D196" s="84"/>
    </row>
    <row r="197" spans="1:4">
      <c r="A197" s="85"/>
      <c r="B197" s="86"/>
      <c r="C197" s="87"/>
      <c r="D197" s="88"/>
    </row>
    <row r="198" spans="1:4">
      <c r="A198" s="89"/>
      <c r="B198" s="90"/>
      <c r="C198" s="91"/>
      <c r="D198" s="92"/>
    </row>
    <row r="199" spans="1:4">
      <c r="B199" s="21">
        <f>SUM(B197:B198)</f>
        <v>0</v>
      </c>
      <c r="C199" s="93"/>
      <c r="D199" s="94"/>
    </row>
    <row r="203" spans="1:4" ht="25.5">
      <c r="A203" s="64" t="s">
        <v>127</v>
      </c>
      <c r="B203" s="77" t="s">
        <v>6</v>
      </c>
      <c r="C203" s="21" t="s">
        <v>125</v>
      </c>
      <c r="D203" s="21" t="s">
        <v>103</v>
      </c>
    </row>
    <row r="204" spans="1:4">
      <c r="A204" s="81" t="s">
        <v>128</v>
      </c>
      <c r="B204" s="54">
        <v>0</v>
      </c>
      <c r="C204" s="83"/>
      <c r="D204" s="84"/>
    </row>
    <row r="205" spans="1:4">
      <c r="A205" s="85"/>
      <c r="B205" s="86"/>
      <c r="C205" s="87"/>
      <c r="D205" s="88"/>
    </row>
    <row r="206" spans="1:4">
      <c r="A206" s="89"/>
      <c r="B206" s="90"/>
      <c r="C206" s="91"/>
      <c r="D206" s="92"/>
    </row>
    <row r="207" spans="1:4">
      <c r="B207" s="21">
        <f>SUM(B205:B206)</f>
        <v>0</v>
      </c>
      <c r="C207" s="93"/>
      <c r="D207" s="94"/>
    </row>
    <row r="208" spans="1:4">
      <c r="A208" s="5"/>
    </row>
    <row r="209" spans="1:4">
      <c r="A209" s="5"/>
    </row>
    <row r="211" spans="1:4">
      <c r="A211" s="64" t="s">
        <v>129</v>
      </c>
      <c r="B211" s="65" t="s">
        <v>6</v>
      </c>
      <c r="C211" s="21" t="s">
        <v>125</v>
      </c>
      <c r="D211" s="21" t="s">
        <v>103</v>
      </c>
    </row>
    <row r="212" spans="1:4">
      <c r="A212" s="81" t="s">
        <v>130</v>
      </c>
      <c r="B212" s="82"/>
      <c r="C212" s="83"/>
      <c r="D212" s="84"/>
    </row>
    <row r="213" spans="1:4">
      <c r="A213" s="85"/>
      <c r="B213" s="86"/>
      <c r="C213" s="87"/>
      <c r="D213" s="88"/>
    </row>
    <row r="214" spans="1:4">
      <c r="A214" s="89"/>
      <c r="B214" s="90"/>
      <c r="C214" s="91"/>
      <c r="D214" s="92"/>
    </row>
    <row r="215" spans="1:4">
      <c r="B215" s="21">
        <f>SUM(B213:B214)</f>
        <v>0</v>
      </c>
      <c r="C215" s="93"/>
      <c r="D215" s="94"/>
    </row>
    <row r="216" spans="1:4">
      <c r="B216" s="95"/>
      <c r="C216" s="96"/>
      <c r="D216" s="96"/>
    </row>
    <row r="219" spans="1:4">
      <c r="A219" s="64" t="s">
        <v>131</v>
      </c>
      <c r="B219" s="65" t="s">
        <v>6</v>
      </c>
      <c r="C219" s="97" t="s">
        <v>125</v>
      </c>
      <c r="D219" s="97" t="s">
        <v>33</v>
      </c>
    </row>
    <row r="220" spans="1:4">
      <c r="A220" s="81" t="s">
        <v>132</v>
      </c>
      <c r="B220" s="23"/>
      <c r="C220" s="23">
        <v>0</v>
      </c>
      <c r="D220" s="23">
        <v>0</v>
      </c>
    </row>
    <row r="221" spans="1:4">
      <c r="A221" s="24"/>
      <c r="B221" s="25"/>
      <c r="C221" s="25">
        <v>0</v>
      </c>
      <c r="D221" s="25">
        <v>0</v>
      </c>
    </row>
    <row r="222" spans="1:4">
      <c r="A222" s="26"/>
      <c r="B222" s="98"/>
      <c r="C222" s="98">
        <v>0</v>
      </c>
      <c r="D222" s="98">
        <v>0</v>
      </c>
    </row>
    <row r="223" spans="1:4">
      <c r="B223" s="21">
        <f>SUM(B221:B222)</f>
        <v>0</v>
      </c>
      <c r="C223" s="93"/>
      <c r="D223" s="94"/>
    </row>
    <row r="226" spans="1:4">
      <c r="A226" s="14" t="s">
        <v>133</v>
      </c>
    </row>
    <row r="227" spans="1:4">
      <c r="A227" s="14"/>
    </row>
    <row r="228" spans="1:4">
      <c r="A228" s="14" t="s">
        <v>134</v>
      </c>
    </row>
    <row r="230" spans="1:4">
      <c r="A230" s="99" t="s">
        <v>135</v>
      </c>
      <c r="B230" s="77" t="s">
        <v>6</v>
      </c>
      <c r="C230" s="21" t="s">
        <v>136</v>
      </c>
      <c r="D230" s="21" t="s">
        <v>33</v>
      </c>
    </row>
    <row r="231" spans="1:4">
      <c r="A231" s="51" t="s">
        <v>137</v>
      </c>
      <c r="B231" s="29">
        <v>-60000</v>
      </c>
      <c r="C231" s="79"/>
      <c r="D231" s="79"/>
    </row>
    <row r="232" spans="1:4">
      <c r="A232" s="53" t="s">
        <v>138</v>
      </c>
      <c r="B232" s="100">
        <v>-22000</v>
      </c>
      <c r="C232" s="29"/>
      <c r="D232" s="29"/>
    </row>
    <row r="233" spans="1:4">
      <c r="A233" s="53" t="s">
        <v>139</v>
      </c>
      <c r="B233" s="100">
        <v>-82000</v>
      </c>
      <c r="C233" s="29"/>
      <c r="D233" s="29"/>
    </row>
    <row r="234" spans="1:4">
      <c r="A234" s="53" t="s">
        <v>140</v>
      </c>
      <c r="B234" s="100">
        <v>-163520</v>
      </c>
      <c r="C234" s="29"/>
      <c r="D234" s="29"/>
    </row>
    <row r="235" spans="1:4">
      <c r="A235" s="53" t="s">
        <v>141</v>
      </c>
      <c r="B235" s="100">
        <v>-8600</v>
      </c>
      <c r="C235" s="29"/>
      <c r="D235" s="29"/>
    </row>
    <row r="236" spans="1:4">
      <c r="A236" s="53" t="s">
        <v>142</v>
      </c>
      <c r="B236" s="100">
        <v>-182900</v>
      </c>
      <c r="C236" s="29"/>
      <c r="D236" s="29"/>
    </row>
    <row r="237" spans="1:4">
      <c r="A237" s="53" t="s">
        <v>143</v>
      </c>
      <c r="B237" s="100">
        <v>-14000</v>
      </c>
      <c r="C237" s="29"/>
      <c r="D237" s="29"/>
    </row>
    <row r="238" spans="1:4">
      <c r="A238" s="53" t="s">
        <v>144</v>
      </c>
      <c r="B238" s="100">
        <v>-99484.54</v>
      </c>
      <c r="C238" s="29"/>
      <c r="D238" s="29"/>
    </row>
    <row r="239" spans="1:4">
      <c r="A239" s="53" t="s">
        <v>145</v>
      </c>
      <c r="B239" s="100">
        <v>-95200</v>
      </c>
      <c r="C239" s="29"/>
      <c r="D239" s="29"/>
    </row>
    <row r="240" spans="1:4">
      <c r="A240" s="53" t="s">
        <v>146</v>
      </c>
      <c r="B240" s="100">
        <v>-25320</v>
      </c>
      <c r="C240" s="29"/>
      <c r="D240" s="29"/>
    </row>
    <row r="241" spans="1:4">
      <c r="A241" s="53" t="s">
        <v>147</v>
      </c>
      <c r="B241" s="100">
        <v>-2310</v>
      </c>
      <c r="C241" s="29"/>
      <c r="D241" s="29"/>
    </row>
    <row r="242" spans="1:4">
      <c r="A242" s="53" t="s">
        <v>148</v>
      </c>
      <c r="B242" s="100">
        <v>-591334.54</v>
      </c>
      <c r="C242" s="29"/>
      <c r="D242" s="29"/>
    </row>
    <row r="243" spans="1:4">
      <c r="A243" s="53" t="s">
        <v>149</v>
      </c>
      <c r="B243" s="100">
        <v>-673334.54</v>
      </c>
      <c r="C243" s="29"/>
      <c r="D243" s="29"/>
    </row>
    <row r="244" spans="1:4">
      <c r="A244" s="53" t="s">
        <v>150</v>
      </c>
      <c r="B244" s="100">
        <v>-2130</v>
      </c>
      <c r="C244" s="29"/>
      <c r="D244" s="29"/>
    </row>
    <row r="245" spans="1:4">
      <c r="A245" s="53" t="s">
        <v>151</v>
      </c>
      <c r="B245" s="100">
        <v>-2130</v>
      </c>
      <c r="C245" s="29"/>
      <c r="D245" s="29"/>
    </row>
    <row r="246" spans="1:4">
      <c r="A246" s="53" t="s">
        <v>152</v>
      </c>
      <c r="B246" s="100">
        <v>-65649</v>
      </c>
      <c r="C246" s="29"/>
      <c r="D246" s="29"/>
    </row>
    <row r="247" spans="1:4">
      <c r="A247" s="53" t="s">
        <v>153</v>
      </c>
      <c r="B247" s="100">
        <v>-1785694.94</v>
      </c>
      <c r="C247" s="29"/>
      <c r="D247" s="29"/>
    </row>
    <row r="248" spans="1:4">
      <c r="A248" s="53" t="s">
        <v>154</v>
      </c>
      <c r="B248" s="100">
        <v>-1851343.94</v>
      </c>
      <c r="C248" s="29"/>
      <c r="D248" s="29"/>
    </row>
    <row r="249" spans="1:4">
      <c r="A249" s="53" t="s">
        <v>155</v>
      </c>
      <c r="B249" s="100">
        <v>-1853473.94</v>
      </c>
      <c r="C249" s="29"/>
      <c r="D249" s="29"/>
    </row>
    <row r="250" spans="1:4">
      <c r="A250" s="53" t="s">
        <v>156</v>
      </c>
      <c r="B250" s="100">
        <v>-2526808.48</v>
      </c>
      <c r="C250" s="29"/>
      <c r="D250" s="29"/>
    </row>
    <row r="251" spans="1:4">
      <c r="A251" s="53" t="s">
        <v>157</v>
      </c>
      <c r="B251" s="100">
        <v>-4150187.16</v>
      </c>
      <c r="C251" s="29"/>
      <c r="D251" s="29"/>
    </row>
    <row r="252" spans="1:4">
      <c r="A252" s="53" t="s">
        <v>158</v>
      </c>
      <c r="B252" s="100">
        <v>-477348.42</v>
      </c>
      <c r="C252" s="29"/>
      <c r="D252" s="29"/>
    </row>
    <row r="253" spans="1:4">
      <c r="A253" s="53" t="s">
        <v>159</v>
      </c>
      <c r="B253" s="100">
        <v>-880914.75</v>
      </c>
      <c r="C253" s="29"/>
      <c r="D253" s="29"/>
    </row>
    <row r="254" spans="1:4">
      <c r="A254" s="53" t="s">
        <v>160</v>
      </c>
      <c r="B254" s="100">
        <v>-5508450.3300000001</v>
      </c>
      <c r="C254" s="29"/>
      <c r="D254" s="29"/>
    </row>
    <row r="255" spans="1:4">
      <c r="A255" s="53" t="s">
        <v>161</v>
      </c>
      <c r="B255" s="100">
        <v>-5508450.3300000001</v>
      </c>
      <c r="C255" s="29"/>
      <c r="D255" s="29"/>
    </row>
    <row r="256" spans="1:4">
      <c r="A256" s="53" t="s">
        <v>162</v>
      </c>
      <c r="B256" s="100">
        <v>-16889456.82</v>
      </c>
      <c r="C256" s="29"/>
      <c r="D256" s="29"/>
    </row>
    <row r="257" spans="1:4">
      <c r="A257" s="53" t="s">
        <v>163</v>
      </c>
      <c r="B257" s="100">
        <v>-1057792.1599999999</v>
      </c>
      <c r="C257" s="29"/>
      <c r="D257" s="29"/>
    </row>
    <row r="258" spans="1:4">
      <c r="A258" s="53" t="s">
        <v>164</v>
      </c>
      <c r="B258" s="100">
        <v>-4566542.58</v>
      </c>
      <c r="C258" s="29"/>
      <c r="D258" s="29"/>
    </row>
    <row r="259" spans="1:4">
      <c r="A259" s="53" t="s">
        <v>165</v>
      </c>
      <c r="B259" s="100">
        <v>-22513791.559999999</v>
      </c>
      <c r="C259" s="29"/>
      <c r="D259" s="29"/>
    </row>
    <row r="260" spans="1:4">
      <c r="A260" s="53" t="s">
        <v>166</v>
      </c>
      <c r="B260" s="100">
        <v>-22513791.559999999</v>
      </c>
      <c r="C260" s="29"/>
      <c r="D260" s="29"/>
    </row>
    <row r="261" spans="1:4">
      <c r="A261" s="53" t="s">
        <v>167</v>
      </c>
      <c r="B261" s="100">
        <v>-28022241.890000001</v>
      </c>
      <c r="C261" s="29"/>
      <c r="D261" s="29"/>
    </row>
    <row r="262" spans="1:4">
      <c r="A262" s="26"/>
      <c r="B262" s="30"/>
      <c r="C262" s="30"/>
      <c r="D262" s="30"/>
    </row>
    <row r="263" spans="1:4">
      <c r="B263" s="101">
        <v>-30549050.370000001</v>
      </c>
      <c r="C263" s="93"/>
      <c r="D263" s="94"/>
    </row>
    <row r="266" spans="1:4">
      <c r="A266" s="99" t="s">
        <v>168</v>
      </c>
      <c r="B266" s="77" t="s">
        <v>6</v>
      </c>
      <c r="C266" s="21" t="s">
        <v>136</v>
      </c>
      <c r="D266" s="21" t="s">
        <v>33</v>
      </c>
    </row>
    <row r="267" spans="1:4" ht="25.5">
      <c r="A267" s="102" t="s">
        <v>169</v>
      </c>
      <c r="B267" s="78">
        <v>-5.9</v>
      </c>
      <c r="C267" s="79"/>
      <c r="D267" s="79"/>
    </row>
    <row r="268" spans="1:4">
      <c r="A268" s="26"/>
      <c r="B268" s="30"/>
      <c r="C268" s="30"/>
      <c r="D268" s="30"/>
    </row>
    <row r="269" spans="1:4">
      <c r="B269" s="101">
        <f>B267+B268</f>
        <v>-5.9</v>
      </c>
      <c r="C269" s="93"/>
      <c r="D269" s="94"/>
    </row>
    <row r="272" spans="1:4">
      <c r="A272" s="14" t="s">
        <v>170</v>
      </c>
    </row>
    <row r="274" spans="1:4">
      <c r="A274" s="99" t="s">
        <v>171</v>
      </c>
      <c r="B274" s="77" t="s">
        <v>6</v>
      </c>
      <c r="C274" s="21" t="s">
        <v>172</v>
      </c>
      <c r="D274" s="21" t="s">
        <v>173</v>
      </c>
    </row>
    <row r="275" spans="1:4">
      <c r="A275" s="103" t="s">
        <v>174</v>
      </c>
      <c r="B275" s="54">
        <v>9635484.0299999993</v>
      </c>
      <c r="C275" s="104">
        <v>44.97</v>
      </c>
      <c r="D275" s="79">
        <v>0</v>
      </c>
    </row>
    <row r="276" spans="1:4">
      <c r="A276" s="103" t="s">
        <v>175</v>
      </c>
      <c r="B276" s="54">
        <v>3194923.9</v>
      </c>
      <c r="C276" s="104">
        <v>14.91</v>
      </c>
      <c r="D276" s="29"/>
    </row>
    <row r="277" spans="1:4">
      <c r="A277" s="103" t="s">
        <v>176</v>
      </c>
      <c r="B277" s="54">
        <v>6077.7</v>
      </c>
      <c r="C277" s="104">
        <v>0.03</v>
      </c>
      <c r="D277" s="29"/>
    </row>
    <row r="278" spans="1:4">
      <c r="A278" s="103" t="s">
        <v>177</v>
      </c>
      <c r="B278" s="54">
        <v>62411.47</v>
      </c>
      <c r="C278" s="104">
        <v>0.28999999999999998</v>
      </c>
      <c r="D278" s="29"/>
    </row>
    <row r="279" spans="1:4">
      <c r="A279" s="103" t="s">
        <v>178</v>
      </c>
      <c r="B279" s="54">
        <v>16785.919999999998</v>
      </c>
      <c r="C279" s="104">
        <v>0.08</v>
      </c>
      <c r="D279" s="29"/>
    </row>
    <row r="280" spans="1:4">
      <c r="A280" s="103" t="s">
        <v>179</v>
      </c>
      <c r="B280" s="54">
        <v>882892.96</v>
      </c>
      <c r="C280" s="104">
        <v>4.12</v>
      </c>
      <c r="D280" s="29"/>
    </row>
    <row r="281" spans="1:4">
      <c r="A281" s="103" t="s">
        <v>180</v>
      </c>
      <c r="B281" s="54">
        <v>542182.73</v>
      </c>
      <c r="C281" s="104">
        <v>2.5299999999999998</v>
      </c>
      <c r="D281" s="29"/>
    </row>
    <row r="282" spans="1:4">
      <c r="A282" s="103" t="s">
        <v>181</v>
      </c>
      <c r="B282" s="54">
        <v>557551.02</v>
      </c>
      <c r="C282" s="104">
        <v>2.6</v>
      </c>
      <c r="D282" s="29"/>
    </row>
    <row r="283" spans="1:4">
      <c r="A283" s="103" t="s">
        <v>182</v>
      </c>
      <c r="B283" s="54">
        <v>121365.84</v>
      </c>
      <c r="C283" s="104">
        <v>0.56999999999999995</v>
      </c>
      <c r="D283" s="29"/>
    </row>
    <row r="284" spans="1:4">
      <c r="A284" s="103" t="s">
        <v>183</v>
      </c>
      <c r="B284" s="54">
        <v>2431270.5499999998</v>
      </c>
      <c r="C284" s="104">
        <v>11.35</v>
      </c>
      <c r="D284" s="29"/>
    </row>
    <row r="285" spans="1:4">
      <c r="A285" s="103" t="s">
        <v>184</v>
      </c>
      <c r="B285" s="54">
        <v>21856.1</v>
      </c>
      <c r="C285" s="104">
        <v>0.1</v>
      </c>
      <c r="D285" s="29"/>
    </row>
    <row r="286" spans="1:4">
      <c r="A286" s="103" t="s">
        <v>185</v>
      </c>
      <c r="B286" s="54">
        <v>22376.400000000001</v>
      </c>
      <c r="C286" s="104">
        <v>0.1</v>
      </c>
      <c r="D286" s="29"/>
    </row>
    <row r="287" spans="1:4">
      <c r="A287" s="103" t="s">
        <v>186</v>
      </c>
      <c r="B287" s="54">
        <v>48365</v>
      </c>
      <c r="C287" s="104">
        <v>0.23</v>
      </c>
      <c r="D287" s="29"/>
    </row>
    <row r="288" spans="1:4">
      <c r="A288" s="103" t="s">
        <v>187</v>
      </c>
      <c r="B288" s="54">
        <v>7214.75</v>
      </c>
      <c r="C288" s="104">
        <v>0.03</v>
      </c>
      <c r="D288" s="29"/>
    </row>
    <row r="289" spans="1:4">
      <c r="A289" s="103" t="s">
        <v>188</v>
      </c>
      <c r="B289" s="54">
        <v>13368.2</v>
      </c>
      <c r="C289" s="104">
        <v>0.06</v>
      </c>
      <c r="D289" s="29"/>
    </row>
    <row r="290" spans="1:4">
      <c r="A290" s="103" t="s">
        <v>189</v>
      </c>
      <c r="B290" s="54">
        <v>48750.17</v>
      </c>
      <c r="C290" s="104">
        <v>0.23</v>
      </c>
      <c r="D290" s="29"/>
    </row>
    <row r="291" spans="1:4">
      <c r="A291" s="103" t="s">
        <v>190</v>
      </c>
      <c r="B291" s="54">
        <v>55</v>
      </c>
      <c r="C291" s="104">
        <v>0</v>
      </c>
      <c r="D291" s="29"/>
    </row>
    <row r="292" spans="1:4">
      <c r="A292" s="103" t="s">
        <v>191</v>
      </c>
      <c r="B292" s="54">
        <v>3488.4</v>
      </c>
      <c r="C292" s="104">
        <v>0.02</v>
      </c>
      <c r="D292" s="29"/>
    </row>
    <row r="293" spans="1:4">
      <c r="A293" s="103" t="s">
        <v>192</v>
      </c>
      <c r="B293" s="54">
        <v>8823.3700000000008</v>
      </c>
      <c r="C293" s="104">
        <v>0.04</v>
      </c>
      <c r="D293" s="29"/>
    </row>
    <row r="294" spans="1:4">
      <c r="A294" s="103" t="s">
        <v>193</v>
      </c>
      <c r="B294" s="54">
        <v>2079.5500000000002</v>
      </c>
      <c r="C294" s="104">
        <v>0.01</v>
      </c>
      <c r="D294" s="29"/>
    </row>
    <row r="295" spans="1:4">
      <c r="A295" s="103" t="s">
        <v>194</v>
      </c>
      <c r="B295" s="54">
        <v>7125</v>
      </c>
      <c r="C295" s="104">
        <v>0.03</v>
      </c>
      <c r="D295" s="29"/>
    </row>
    <row r="296" spans="1:4">
      <c r="A296" s="103" t="s">
        <v>195</v>
      </c>
      <c r="B296" s="54">
        <v>5064.1400000000003</v>
      </c>
      <c r="C296" s="104">
        <v>0.02</v>
      </c>
      <c r="D296" s="29"/>
    </row>
    <row r="297" spans="1:4">
      <c r="A297" s="103" t="s">
        <v>196</v>
      </c>
      <c r="B297" s="54">
        <v>490</v>
      </c>
      <c r="C297" s="104">
        <v>0</v>
      </c>
      <c r="D297" s="29"/>
    </row>
    <row r="298" spans="1:4">
      <c r="A298" s="103" t="s">
        <v>197</v>
      </c>
      <c r="B298" s="54">
        <v>6510.85</v>
      </c>
      <c r="C298" s="104">
        <v>0.03</v>
      </c>
      <c r="D298" s="29"/>
    </row>
    <row r="299" spans="1:4">
      <c r="A299" s="103" t="s">
        <v>198</v>
      </c>
      <c r="B299" s="54">
        <v>1473.56</v>
      </c>
      <c r="C299" s="104">
        <v>0.01</v>
      </c>
      <c r="D299" s="29"/>
    </row>
    <row r="300" spans="1:4">
      <c r="A300" s="103" t="s">
        <v>199</v>
      </c>
      <c r="B300" s="54">
        <v>22597.1</v>
      </c>
      <c r="C300" s="104">
        <v>0.11</v>
      </c>
      <c r="D300" s="29"/>
    </row>
    <row r="301" spans="1:4">
      <c r="A301" s="103" t="s">
        <v>200</v>
      </c>
      <c r="B301" s="54">
        <v>277481.39</v>
      </c>
      <c r="C301" s="104">
        <v>1.29</v>
      </c>
      <c r="D301" s="29"/>
    </row>
    <row r="302" spans="1:4">
      <c r="A302" s="103" t="s">
        <v>201</v>
      </c>
      <c r="B302" s="54">
        <v>1955.5</v>
      </c>
      <c r="C302" s="104">
        <v>0.01</v>
      </c>
      <c r="D302" s="29"/>
    </row>
    <row r="303" spans="1:4">
      <c r="A303" s="103" t="s">
        <v>202</v>
      </c>
      <c r="B303" s="54">
        <v>12219.83</v>
      </c>
      <c r="C303" s="104">
        <v>0.06</v>
      </c>
      <c r="D303" s="29"/>
    </row>
    <row r="304" spans="1:4">
      <c r="A304" s="103" t="s">
        <v>203</v>
      </c>
      <c r="B304" s="54">
        <v>1388.58</v>
      </c>
      <c r="C304" s="104">
        <v>0.01</v>
      </c>
      <c r="D304" s="29"/>
    </row>
    <row r="305" spans="1:4">
      <c r="A305" s="103" t="s">
        <v>204</v>
      </c>
      <c r="B305" s="54">
        <v>348.41</v>
      </c>
      <c r="C305" s="104">
        <v>0</v>
      </c>
      <c r="D305" s="29"/>
    </row>
    <row r="306" spans="1:4">
      <c r="A306" s="103" t="s">
        <v>205</v>
      </c>
      <c r="B306" s="54">
        <v>540</v>
      </c>
      <c r="C306" s="104">
        <v>0</v>
      </c>
      <c r="D306" s="29"/>
    </row>
    <row r="307" spans="1:4">
      <c r="A307" s="103" t="s">
        <v>206</v>
      </c>
      <c r="B307" s="54">
        <v>56240.47</v>
      </c>
      <c r="C307" s="104">
        <v>0.26</v>
      </c>
      <c r="D307" s="29"/>
    </row>
    <row r="308" spans="1:4">
      <c r="A308" s="103" t="s">
        <v>207</v>
      </c>
      <c r="B308" s="54">
        <v>45106.49</v>
      </c>
      <c r="C308" s="104">
        <v>0.21</v>
      </c>
      <c r="D308" s="29"/>
    </row>
    <row r="309" spans="1:4">
      <c r="A309" s="103" t="s">
        <v>208</v>
      </c>
      <c r="B309" s="54">
        <v>2439</v>
      </c>
      <c r="C309" s="104">
        <v>0.01</v>
      </c>
      <c r="D309" s="29"/>
    </row>
    <row r="310" spans="1:4">
      <c r="A310" s="103" t="s">
        <v>209</v>
      </c>
      <c r="B310" s="54">
        <v>6468.84</v>
      </c>
      <c r="C310" s="104">
        <v>0.03</v>
      </c>
      <c r="D310" s="29"/>
    </row>
    <row r="311" spans="1:4">
      <c r="A311" s="103" t="s">
        <v>210</v>
      </c>
      <c r="B311" s="54">
        <v>239928</v>
      </c>
      <c r="C311" s="104">
        <v>1.1200000000000001</v>
      </c>
      <c r="D311" s="29"/>
    </row>
    <row r="312" spans="1:4">
      <c r="A312" s="103" t="s">
        <v>211</v>
      </c>
      <c r="B312" s="54">
        <v>77029.8</v>
      </c>
      <c r="C312" s="104">
        <v>0.36</v>
      </c>
      <c r="D312" s="29"/>
    </row>
    <row r="313" spans="1:4">
      <c r="A313" s="103" t="s">
        <v>212</v>
      </c>
      <c r="B313" s="54">
        <v>1435.01</v>
      </c>
      <c r="C313" s="104">
        <v>0.01</v>
      </c>
      <c r="D313" s="29"/>
    </row>
    <row r="314" spans="1:4">
      <c r="A314" s="103" t="s">
        <v>213</v>
      </c>
      <c r="B314" s="54">
        <v>22043</v>
      </c>
      <c r="C314" s="104">
        <v>0.1</v>
      </c>
      <c r="D314" s="29"/>
    </row>
    <row r="315" spans="1:4">
      <c r="A315" s="103" t="s">
        <v>214</v>
      </c>
      <c r="B315" s="54">
        <v>216903.09</v>
      </c>
      <c r="C315" s="104">
        <v>1.01</v>
      </c>
      <c r="D315" s="29"/>
    </row>
    <row r="316" spans="1:4">
      <c r="A316" s="103" t="s">
        <v>215</v>
      </c>
      <c r="B316" s="54">
        <v>2200.98</v>
      </c>
      <c r="C316" s="104">
        <v>0.01</v>
      </c>
      <c r="D316" s="29"/>
    </row>
    <row r="317" spans="1:4">
      <c r="A317" s="103" t="s">
        <v>216</v>
      </c>
      <c r="B317" s="54">
        <v>16033.01</v>
      </c>
      <c r="C317" s="104">
        <v>7.0000000000000007E-2</v>
      </c>
      <c r="D317" s="29"/>
    </row>
    <row r="318" spans="1:4">
      <c r="A318" s="103" t="s">
        <v>217</v>
      </c>
      <c r="B318" s="54">
        <v>350000</v>
      </c>
      <c r="C318" s="104">
        <v>1.63</v>
      </c>
      <c r="D318" s="29"/>
    </row>
    <row r="319" spans="1:4">
      <c r="A319" s="103" t="s">
        <v>218</v>
      </c>
      <c r="B319" s="54">
        <v>33640</v>
      </c>
      <c r="C319" s="104">
        <v>0.16</v>
      </c>
      <c r="D319" s="29"/>
    </row>
    <row r="320" spans="1:4">
      <c r="A320" s="103" t="s">
        <v>219</v>
      </c>
      <c r="B320" s="54">
        <v>61807.360000000001</v>
      </c>
      <c r="C320" s="104">
        <v>0.28999999999999998</v>
      </c>
      <c r="D320" s="29"/>
    </row>
    <row r="321" spans="1:4">
      <c r="A321" s="103" t="s">
        <v>220</v>
      </c>
      <c r="B321" s="54">
        <v>51475.85</v>
      </c>
      <c r="C321" s="104">
        <v>0.24</v>
      </c>
      <c r="D321" s="29"/>
    </row>
    <row r="322" spans="1:4">
      <c r="A322" s="103" t="s">
        <v>221</v>
      </c>
      <c r="B322" s="54">
        <v>527251.04</v>
      </c>
      <c r="C322" s="104">
        <v>2.46</v>
      </c>
      <c r="D322" s="29"/>
    </row>
    <row r="323" spans="1:4">
      <c r="A323" s="103" t="s">
        <v>222</v>
      </c>
      <c r="B323" s="54">
        <v>4000</v>
      </c>
      <c r="C323" s="104">
        <v>0.02</v>
      </c>
      <c r="D323" s="29"/>
    </row>
    <row r="324" spans="1:4">
      <c r="A324" s="103" t="s">
        <v>223</v>
      </c>
      <c r="B324" s="54">
        <v>58633.8</v>
      </c>
      <c r="C324" s="104">
        <v>0.27</v>
      </c>
      <c r="D324" s="29"/>
    </row>
    <row r="325" spans="1:4">
      <c r="A325" s="103" t="s">
        <v>224</v>
      </c>
      <c r="B325" s="54">
        <v>2215.9899999999998</v>
      </c>
      <c r="C325" s="104">
        <v>0.01</v>
      </c>
      <c r="D325" s="29"/>
    </row>
    <row r="326" spans="1:4">
      <c r="A326" s="103" t="s">
        <v>225</v>
      </c>
      <c r="B326" s="54">
        <v>109827.97</v>
      </c>
      <c r="C326" s="104">
        <v>0.51</v>
      </c>
      <c r="D326" s="29"/>
    </row>
    <row r="327" spans="1:4">
      <c r="A327" s="103" t="s">
        <v>226</v>
      </c>
      <c r="B327" s="54">
        <v>31298.78</v>
      </c>
      <c r="C327" s="104">
        <v>0.15</v>
      </c>
      <c r="D327" s="29"/>
    </row>
    <row r="328" spans="1:4">
      <c r="A328" s="103" t="s">
        <v>227</v>
      </c>
      <c r="B328" s="54">
        <v>41207.57</v>
      </c>
      <c r="C328" s="104">
        <v>0.19</v>
      </c>
      <c r="D328" s="29"/>
    </row>
    <row r="329" spans="1:4">
      <c r="A329" s="103" t="s">
        <v>228</v>
      </c>
      <c r="B329" s="54">
        <v>7239</v>
      </c>
      <c r="C329" s="104">
        <v>0.03</v>
      </c>
      <c r="D329" s="29"/>
    </row>
    <row r="330" spans="1:4">
      <c r="A330" s="103" t="s">
        <v>229</v>
      </c>
      <c r="B330" s="54">
        <v>19590</v>
      </c>
      <c r="C330" s="104">
        <v>0.09</v>
      </c>
      <c r="D330" s="29"/>
    </row>
    <row r="331" spans="1:4">
      <c r="A331" s="103" t="s">
        <v>230</v>
      </c>
      <c r="B331" s="54">
        <v>63532.47</v>
      </c>
      <c r="C331" s="104">
        <v>0.3</v>
      </c>
      <c r="D331" s="29"/>
    </row>
    <row r="332" spans="1:4">
      <c r="A332" s="103" t="s">
        <v>231</v>
      </c>
      <c r="B332" s="54">
        <v>6531.2</v>
      </c>
      <c r="C332" s="104">
        <v>0.03</v>
      </c>
      <c r="D332" s="29"/>
    </row>
    <row r="333" spans="1:4">
      <c r="A333" s="103" t="s">
        <v>232</v>
      </c>
      <c r="B333" s="54">
        <v>380181.11</v>
      </c>
      <c r="C333" s="104">
        <v>1.77</v>
      </c>
      <c r="D333" s="29"/>
    </row>
    <row r="334" spans="1:4">
      <c r="A334" s="103" t="s">
        <v>233</v>
      </c>
      <c r="B334" s="54">
        <v>41626.6</v>
      </c>
      <c r="C334" s="104">
        <v>0.19</v>
      </c>
      <c r="D334" s="29"/>
    </row>
    <row r="335" spans="1:4">
      <c r="A335" s="103" t="s">
        <v>234</v>
      </c>
      <c r="B335" s="54">
        <v>160562.28</v>
      </c>
      <c r="C335" s="104">
        <v>0.75</v>
      </c>
      <c r="D335" s="29"/>
    </row>
    <row r="336" spans="1:4">
      <c r="A336" s="103" t="s">
        <v>235</v>
      </c>
      <c r="B336" s="54">
        <v>6662</v>
      </c>
      <c r="C336" s="104">
        <v>0.03</v>
      </c>
      <c r="D336" s="29"/>
    </row>
    <row r="337" spans="1:4">
      <c r="A337" s="103" t="s">
        <v>236</v>
      </c>
      <c r="B337" s="54">
        <v>54981.8</v>
      </c>
      <c r="C337" s="104">
        <v>0.26</v>
      </c>
      <c r="D337" s="29"/>
    </row>
    <row r="338" spans="1:4">
      <c r="A338" s="103" t="s">
        <v>237</v>
      </c>
      <c r="B338" s="54">
        <v>63560.41</v>
      </c>
      <c r="C338" s="104">
        <v>0.3</v>
      </c>
      <c r="D338" s="29"/>
    </row>
    <row r="339" spans="1:4">
      <c r="A339" s="103" t="s">
        <v>238</v>
      </c>
      <c r="B339" s="54">
        <v>910.12</v>
      </c>
      <c r="C339" s="104">
        <v>0</v>
      </c>
      <c r="D339" s="29"/>
    </row>
    <row r="340" spans="1:4">
      <c r="A340" s="103" t="s">
        <v>239</v>
      </c>
      <c r="B340" s="54">
        <v>186054.29</v>
      </c>
      <c r="C340" s="104">
        <v>0.87</v>
      </c>
      <c r="D340" s="29"/>
    </row>
    <row r="341" spans="1:4">
      <c r="A341" s="103" t="s">
        <v>240</v>
      </c>
      <c r="B341" s="54">
        <v>6741.2</v>
      </c>
      <c r="C341" s="104">
        <v>0.03</v>
      </c>
      <c r="D341" s="29"/>
    </row>
    <row r="342" spans="1:4">
      <c r="A342" s="103" t="s">
        <v>241</v>
      </c>
      <c r="B342" s="54">
        <v>7284</v>
      </c>
      <c r="C342" s="104">
        <v>0.03</v>
      </c>
      <c r="D342" s="29"/>
    </row>
    <row r="343" spans="1:4">
      <c r="A343" s="103" t="s">
        <v>242</v>
      </c>
      <c r="B343" s="54">
        <v>103218.37</v>
      </c>
      <c r="C343" s="104">
        <v>0.48</v>
      </c>
      <c r="D343" s="29"/>
    </row>
    <row r="344" spans="1:4">
      <c r="A344" s="103" t="s">
        <v>243</v>
      </c>
      <c r="B344" s="54">
        <v>111</v>
      </c>
      <c r="C344" s="104">
        <v>0</v>
      </c>
      <c r="D344" s="29"/>
    </row>
    <row r="345" spans="1:4">
      <c r="A345" s="103" t="s">
        <v>244</v>
      </c>
      <c r="B345" s="54">
        <v>196842</v>
      </c>
      <c r="C345" s="104">
        <v>0.92</v>
      </c>
      <c r="D345" s="29"/>
    </row>
    <row r="346" spans="1:4">
      <c r="A346" s="103" t="s">
        <v>245</v>
      </c>
      <c r="B346" s="54">
        <v>201323</v>
      </c>
      <c r="C346" s="104">
        <v>0.94</v>
      </c>
      <c r="D346" s="29"/>
    </row>
    <row r="347" spans="1:4">
      <c r="A347" s="105"/>
      <c r="B347" s="54"/>
      <c r="C347" s="104"/>
      <c r="D347" s="29"/>
    </row>
    <row r="348" spans="1:4">
      <c r="B348" s="80">
        <f>SUM(B275:B347)</f>
        <v>21428654.320000004</v>
      </c>
      <c r="C348" s="62" t="s">
        <v>246</v>
      </c>
      <c r="D348" s="21"/>
    </row>
    <row r="349" spans="1:4">
      <c r="B349" s="106"/>
      <c r="C349" s="107"/>
      <c r="D349" s="63"/>
    </row>
    <row r="352" spans="1:4">
      <c r="A352" s="14" t="s">
        <v>247</v>
      </c>
    </row>
    <row r="354" spans="1:6">
      <c r="A354" s="64" t="s">
        <v>248</v>
      </c>
      <c r="B354" s="65" t="s">
        <v>42</v>
      </c>
      <c r="C354" s="21" t="s">
        <v>43</v>
      </c>
      <c r="D354" s="97" t="s">
        <v>249</v>
      </c>
      <c r="E354" s="108" t="s">
        <v>7</v>
      </c>
      <c r="F354" s="65" t="s">
        <v>125</v>
      </c>
    </row>
    <row r="355" spans="1:6">
      <c r="A355" s="51" t="s">
        <v>250</v>
      </c>
      <c r="B355" s="23">
        <v>21374.59</v>
      </c>
      <c r="C355" s="78">
        <v>21374.59</v>
      </c>
      <c r="D355" s="23">
        <f>C355-B355</f>
        <v>0</v>
      </c>
      <c r="E355" s="23">
        <v>0</v>
      </c>
      <c r="F355" s="109">
        <v>0</v>
      </c>
    </row>
    <row r="356" spans="1:6">
      <c r="A356" s="53" t="s">
        <v>251</v>
      </c>
      <c r="B356" s="25">
        <v>-190475</v>
      </c>
      <c r="C356" s="78">
        <v>-190475</v>
      </c>
      <c r="D356" s="25">
        <f>C356-B356</f>
        <v>0</v>
      </c>
      <c r="E356" s="25"/>
      <c r="F356" s="41"/>
    </row>
    <row r="357" spans="1:6">
      <c r="A357" s="53" t="s">
        <v>252</v>
      </c>
      <c r="B357" s="25">
        <v>-2039990.63</v>
      </c>
      <c r="C357" s="78">
        <v>-2039990.63</v>
      </c>
      <c r="D357" s="25">
        <f t="shared" ref="D357:D371" si="6">C357-B357</f>
        <v>0</v>
      </c>
      <c r="E357" s="25"/>
      <c r="F357" s="41"/>
    </row>
    <row r="358" spans="1:6">
      <c r="A358" s="53" t="s">
        <v>253</v>
      </c>
      <c r="B358" s="25">
        <v>-2919857.24</v>
      </c>
      <c r="C358" s="78">
        <v>-3765956.41</v>
      </c>
      <c r="D358" s="25">
        <f t="shared" si="6"/>
        <v>-846099.16999999993</v>
      </c>
      <c r="E358" s="25"/>
      <c r="F358" s="41"/>
    </row>
    <row r="359" spans="1:6">
      <c r="A359" s="53" t="s">
        <v>254</v>
      </c>
      <c r="B359" s="25">
        <v>-18287337.859999999</v>
      </c>
      <c r="C359" s="78">
        <v>-2174008.63</v>
      </c>
      <c r="D359" s="25">
        <f t="shared" si="6"/>
        <v>16113329.23</v>
      </c>
      <c r="E359" s="25"/>
      <c r="F359" s="41"/>
    </row>
    <row r="360" spans="1:6">
      <c r="A360" s="53" t="s">
        <v>255</v>
      </c>
      <c r="B360" s="25">
        <v>-411871</v>
      </c>
      <c r="C360" s="78">
        <v>-327371</v>
      </c>
      <c r="D360" s="25">
        <f t="shared" si="6"/>
        <v>84500</v>
      </c>
      <c r="E360" s="25"/>
      <c r="F360" s="41"/>
    </row>
    <row r="361" spans="1:6">
      <c r="A361" s="53" t="s">
        <v>256</v>
      </c>
      <c r="B361" s="25">
        <v>-89961893.900000006</v>
      </c>
      <c r="C361" s="78">
        <v>-91137677.069999993</v>
      </c>
      <c r="D361" s="25">
        <f t="shared" si="6"/>
        <v>-1175783.1699999869</v>
      </c>
      <c r="E361" s="25"/>
      <c r="F361" s="41"/>
    </row>
    <row r="362" spans="1:6">
      <c r="A362" s="53" t="s">
        <v>257</v>
      </c>
      <c r="B362" s="25">
        <v>-7571617.9800000004</v>
      </c>
      <c r="C362" s="78">
        <v>-23702244.870000001</v>
      </c>
      <c r="D362" s="25">
        <f t="shared" si="6"/>
        <v>-16130626.890000001</v>
      </c>
      <c r="E362" s="25"/>
      <c r="F362" s="41"/>
    </row>
    <row r="363" spans="1:6">
      <c r="A363" s="53" t="s">
        <v>258</v>
      </c>
      <c r="B363" s="25">
        <v>-578389.13</v>
      </c>
      <c r="C363" s="78">
        <v>-578389.13</v>
      </c>
      <c r="D363" s="25">
        <f t="shared" si="6"/>
        <v>0</v>
      </c>
      <c r="E363" s="25"/>
      <c r="F363" s="41"/>
    </row>
    <row r="364" spans="1:6">
      <c r="A364" s="53" t="s">
        <v>259</v>
      </c>
      <c r="B364" s="25">
        <v>-2211857.62</v>
      </c>
      <c r="C364" s="78">
        <v>-2296357.62</v>
      </c>
      <c r="D364" s="25">
        <f t="shared" si="6"/>
        <v>-84500</v>
      </c>
      <c r="E364" s="25"/>
      <c r="F364" s="41"/>
    </row>
    <row r="365" spans="1:6">
      <c r="A365" s="53" t="s">
        <v>260</v>
      </c>
      <c r="B365" s="25">
        <v>-1441113.13</v>
      </c>
      <c r="C365" s="78">
        <v>-1441113.13</v>
      </c>
      <c r="D365" s="25">
        <f t="shared" si="6"/>
        <v>0</v>
      </c>
      <c r="E365" s="25"/>
      <c r="F365" s="41"/>
    </row>
    <row r="366" spans="1:6">
      <c r="A366" s="53" t="s">
        <v>261</v>
      </c>
      <c r="B366" s="25">
        <v>-2615459.89</v>
      </c>
      <c r="C366" s="78">
        <v>-2615459.89</v>
      </c>
      <c r="D366" s="25">
        <f t="shared" si="6"/>
        <v>0</v>
      </c>
      <c r="E366" s="25"/>
      <c r="F366" s="41"/>
    </row>
    <row r="367" spans="1:6">
      <c r="A367" s="53" t="s">
        <v>262</v>
      </c>
      <c r="B367" s="25">
        <v>-1757472.81</v>
      </c>
      <c r="C367" s="78">
        <v>-1757472.81</v>
      </c>
      <c r="D367" s="25">
        <f t="shared" si="6"/>
        <v>0</v>
      </c>
      <c r="E367" s="25"/>
      <c r="F367" s="41"/>
    </row>
    <row r="368" spans="1:6">
      <c r="A368" s="53" t="s">
        <v>263</v>
      </c>
      <c r="B368" s="25">
        <v>-2855982.34</v>
      </c>
      <c r="C368" s="78">
        <v>-2855982.34</v>
      </c>
      <c r="D368" s="25">
        <f t="shared" si="6"/>
        <v>0</v>
      </c>
      <c r="E368" s="25"/>
      <c r="F368" s="41"/>
    </row>
    <row r="369" spans="1:6">
      <c r="A369" s="53" t="s">
        <v>264</v>
      </c>
      <c r="B369" s="25">
        <v>96574.21</v>
      </c>
      <c r="C369" s="78">
        <v>96574.21</v>
      </c>
      <c r="D369" s="25">
        <f t="shared" si="6"/>
        <v>0</v>
      </c>
      <c r="E369" s="25"/>
      <c r="F369" s="41"/>
    </row>
    <row r="370" spans="1:6">
      <c r="A370" s="53" t="s">
        <v>265</v>
      </c>
      <c r="B370" s="25">
        <v>4926067.33</v>
      </c>
      <c r="C370" s="78">
        <v>4926067.33</v>
      </c>
      <c r="D370" s="25">
        <f t="shared" si="6"/>
        <v>0</v>
      </c>
      <c r="E370" s="25"/>
      <c r="F370" s="41"/>
    </row>
    <row r="371" spans="1:6">
      <c r="A371" s="53" t="s">
        <v>266</v>
      </c>
      <c r="B371" s="25">
        <v>-137164.43</v>
      </c>
      <c r="C371" s="78">
        <v>-139923.53</v>
      </c>
      <c r="D371" s="25">
        <f t="shared" si="6"/>
        <v>-2759.1000000000058</v>
      </c>
      <c r="E371" s="25"/>
      <c r="F371" s="41"/>
    </row>
    <row r="372" spans="1:6">
      <c r="A372" s="26"/>
      <c r="B372" s="25"/>
      <c r="C372" s="78"/>
      <c r="D372" s="25"/>
      <c r="E372" s="25"/>
      <c r="F372" s="41"/>
    </row>
    <row r="373" spans="1:6">
      <c r="B373" s="101">
        <f>SUM(B355:B372)</f>
        <v>-127936466.83000003</v>
      </c>
      <c r="C373" s="101">
        <f>SUM(C355:C372)</f>
        <v>-129978405.92999999</v>
      </c>
      <c r="D373" s="101">
        <f>SUM(D355:D372)</f>
        <v>-2041939.0999999871</v>
      </c>
      <c r="E373" s="49"/>
      <c r="F373" s="50"/>
    </row>
    <row r="377" spans="1:6">
      <c r="A377" s="110"/>
      <c r="B377" s="110"/>
      <c r="C377" s="110"/>
      <c r="D377" s="110"/>
      <c r="E377" s="110"/>
    </row>
    <row r="378" spans="1:6">
      <c r="A378" s="99" t="s">
        <v>267</v>
      </c>
      <c r="B378" s="77" t="s">
        <v>42</v>
      </c>
      <c r="C378" s="21" t="s">
        <v>43</v>
      </c>
      <c r="D378" s="21" t="s">
        <v>249</v>
      </c>
      <c r="E378" s="111" t="s">
        <v>125</v>
      </c>
    </row>
    <row r="379" spans="1:6">
      <c r="A379" s="51" t="s">
        <v>268</v>
      </c>
      <c r="B379" s="23">
        <v>3022274.63</v>
      </c>
      <c r="C379" s="78">
        <v>-9120401.9499999993</v>
      </c>
      <c r="D379" s="25">
        <f t="shared" ref="D379:D392" si="7">C379-B379</f>
        <v>-12142676.579999998</v>
      </c>
      <c r="E379" s="23"/>
    </row>
    <row r="380" spans="1:6">
      <c r="A380" s="53" t="s">
        <v>269</v>
      </c>
      <c r="B380" s="25">
        <v>-30418.19</v>
      </c>
      <c r="C380" s="78">
        <v>-30418.19</v>
      </c>
      <c r="D380" s="25">
        <f t="shared" si="7"/>
        <v>0</v>
      </c>
      <c r="E380" s="25"/>
    </row>
    <row r="381" spans="1:6">
      <c r="A381" s="53" t="s">
        <v>270</v>
      </c>
      <c r="B381" s="25">
        <v>9555687.7400000002</v>
      </c>
      <c r="C381" s="78">
        <v>9555687.7400000002</v>
      </c>
      <c r="D381" s="25">
        <f t="shared" si="7"/>
        <v>0</v>
      </c>
      <c r="E381" s="25"/>
    </row>
    <row r="382" spans="1:6">
      <c r="A382" s="53" t="s">
        <v>271</v>
      </c>
      <c r="B382" s="25">
        <v>7802516.7999999998</v>
      </c>
      <c r="C382" s="78">
        <v>7872892.1699999999</v>
      </c>
      <c r="D382" s="25">
        <f t="shared" si="7"/>
        <v>70375.370000000112</v>
      </c>
      <c r="E382" s="25"/>
    </row>
    <row r="383" spans="1:6">
      <c r="A383" s="53" t="s">
        <v>272</v>
      </c>
      <c r="B383" s="25">
        <v>6325242.6500000004</v>
      </c>
      <c r="C383" s="78">
        <v>6325242.6500000004</v>
      </c>
      <c r="D383" s="25">
        <f t="shared" si="7"/>
        <v>0</v>
      </c>
      <c r="E383" s="25"/>
    </row>
    <row r="384" spans="1:6">
      <c r="A384" s="53" t="s">
        <v>273</v>
      </c>
      <c r="B384" s="25">
        <v>14004518.77</v>
      </c>
      <c r="C384" s="78">
        <v>14004518.77</v>
      </c>
      <c r="D384" s="25">
        <f t="shared" si="7"/>
        <v>0</v>
      </c>
      <c r="E384" s="25"/>
    </row>
    <row r="385" spans="1:5">
      <c r="A385" s="53" t="s">
        <v>274</v>
      </c>
      <c r="B385" s="25">
        <v>396842.32</v>
      </c>
      <c r="C385" s="78">
        <v>638128.56000000006</v>
      </c>
      <c r="D385" s="25">
        <f t="shared" si="7"/>
        <v>241286.24000000005</v>
      </c>
      <c r="E385" s="25"/>
    </row>
    <row r="386" spans="1:5">
      <c r="A386" s="53" t="s">
        <v>275</v>
      </c>
      <c r="B386" s="25">
        <v>11263884.67</v>
      </c>
      <c r="C386" s="78">
        <v>12072233.859999999</v>
      </c>
      <c r="D386" s="25">
        <f t="shared" si="7"/>
        <v>808349.18999999948</v>
      </c>
      <c r="E386" s="25"/>
    </row>
    <row r="387" spans="1:5">
      <c r="A387" s="53" t="s">
        <v>276</v>
      </c>
      <c r="B387" s="25"/>
      <c r="C387" s="78">
        <v>5006386.54</v>
      </c>
      <c r="D387" s="25">
        <f t="shared" si="7"/>
        <v>5006386.54</v>
      </c>
      <c r="E387" s="25"/>
    </row>
    <row r="388" spans="1:5">
      <c r="A388" s="53" t="s">
        <v>277</v>
      </c>
      <c r="B388" s="25">
        <v>-2068707.62</v>
      </c>
      <c r="C388" s="78">
        <v>-2853101.36</v>
      </c>
      <c r="D388" s="25">
        <f t="shared" si="7"/>
        <v>-784393.73999999976</v>
      </c>
      <c r="E388" s="25"/>
    </row>
    <row r="389" spans="1:5">
      <c r="A389" s="53" t="s">
        <v>278</v>
      </c>
      <c r="B389" s="25">
        <v>-16004354.57</v>
      </c>
      <c r="C389" s="78">
        <v>-16004354.57</v>
      </c>
      <c r="D389" s="25">
        <f t="shared" si="7"/>
        <v>0</v>
      </c>
      <c r="E389" s="25"/>
    </row>
    <row r="390" spans="1:5">
      <c r="A390" s="53" t="s">
        <v>279</v>
      </c>
      <c r="B390" s="25">
        <v>-3214931.8</v>
      </c>
      <c r="C390" s="78">
        <v>-3402248.33</v>
      </c>
      <c r="D390" s="25">
        <f t="shared" si="7"/>
        <v>-187316.53000000026</v>
      </c>
      <c r="E390" s="25"/>
    </row>
    <row r="391" spans="1:5">
      <c r="A391" s="53" t="s">
        <v>280</v>
      </c>
      <c r="B391" s="25">
        <v>-15674065.26</v>
      </c>
      <c r="C391" s="78">
        <v>-16936165.199999999</v>
      </c>
      <c r="D391" s="25">
        <f t="shared" si="7"/>
        <v>-1262099.9399999995</v>
      </c>
      <c r="E391" s="25"/>
    </row>
    <row r="392" spans="1:5">
      <c r="A392" s="53" t="s">
        <v>281</v>
      </c>
      <c r="B392" s="25">
        <v>-2469700.42</v>
      </c>
      <c r="C392" s="78">
        <v>-2469700.42</v>
      </c>
      <c r="D392" s="25">
        <f t="shared" si="7"/>
        <v>0</v>
      </c>
      <c r="E392" s="25"/>
    </row>
    <row r="393" spans="1:5">
      <c r="A393" s="53" t="s">
        <v>282</v>
      </c>
      <c r="B393" s="25">
        <v>-0.69</v>
      </c>
      <c r="C393" s="78">
        <v>-0.69</v>
      </c>
      <c r="D393" s="25">
        <f>C393-B393</f>
        <v>0</v>
      </c>
      <c r="E393" s="25"/>
    </row>
    <row r="394" spans="1:5">
      <c r="A394" s="26"/>
      <c r="B394" s="25"/>
      <c r="C394" s="25"/>
      <c r="D394" s="25"/>
      <c r="E394" s="25"/>
    </row>
    <row r="395" spans="1:5">
      <c r="B395" s="101">
        <f>SUM(B379:B394)</f>
        <v>12908789.030000011</v>
      </c>
      <c r="C395" s="101">
        <f>SUM(C379:C394)</f>
        <v>4658699.580000001</v>
      </c>
      <c r="D395" s="101">
        <f>SUM(D379:D394)</f>
        <v>-8250089.4499999965</v>
      </c>
      <c r="E395" s="112"/>
    </row>
    <row r="399" spans="1:5">
      <c r="A399" s="14" t="s">
        <v>283</v>
      </c>
    </row>
    <row r="401" spans="1:4">
      <c r="A401" s="99" t="s">
        <v>284</v>
      </c>
      <c r="B401" s="77" t="s">
        <v>42</v>
      </c>
      <c r="C401" s="21" t="s">
        <v>43</v>
      </c>
      <c r="D401" s="21" t="s">
        <v>44</v>
      </c>
    </row>
    <row r="402" spans="1:4">
      <c r="A402" s="113" t="s">
        <v>285</v>
      </c>
      <c r="B402" s="54">
        <v>924731.44</v>
      </c>
      <c r="C402" s="78">
        <v>-8682.2999999999993</v>
      </c>
      <c r="D402" s="54">
        <f t="shared" ref="D402:D418" si="8">C402-B402</f>
        <v>-933413.74</v>
      </c>
    </row>
    <row r="403" spans="1:4">
      <c r="A403" s="113" t="s">
        <v>286</v>
      </c>
      <c r="B403" s="54">
        <v>41121.699999999997</v>
      </c>
      <c r="C403" s="78">
        <v>68418.97</v>
      </c>
      <c r="D403" s="54">
        <f t="shared" si="8"/>
        <v>27297.270000000004</v>
      </c>
    </row>
    <row r="404" spans="1:4">
      <c r="A404" s="113" t="s">
        <v>287</v>
      </c>
      <c r="B404" s="54">
        <v>13953.81</v>
      </c>
      <c r="C404" s="78">
        <v>14002.3</v>
      </c>
      <c r="D404" s="54">
        <f t="shared" si="8"/>
        <v>48.489999999999782</v>
      </c>
    </row>
    <row r="405" spans="1:4">
      <c r="A405" s="113" t="s">
        <v>288</v>
      </c>
      <c r="B405" s="54">
        <v>238954.58</v>
      </c>
      <c r="C405" s="78">
        <v>2399588.4</v>
      </c>
      <c r="D405" s="54">
        <f t="shared" si="8"/>
        <v>2160633.8199999998</v>
      </c>
    </row>
    <row r="406" spans="1:4">
      <c r="A406" s="113" t="s">
        <v>289</v>
      </c>
      <c r="B406" s="54">
        <v>606564.67000000004</v>
      </c>
      <c r="C406" s="78">
        <v>529115.67000000004</v>
      </c>
      <c r="D406" s="54">
        <f t="shared" si="8"/>
        <v>-77449</v>
      </c>
    </row>
    <row r="407" spans="1:4">
      <c r="A407" s="113" t="s">
        <v>290</v>
      </c>
      <c r="B407" s="54">
        <v>14424.78</v>
      </c>
      <c r="C407" s="78">
        <v>14759.09</v>
      </c>
      <c r="D407" s="54">
        <f t="shared" si="8"/>
        <v>334.30999999999949</v>
      </c>
    </row>
    <row r="408" spans="1:4">
      <c r="A408" s="113" t="s">
        <v>291</v>
      </c>
      <c r="B408" s="54">
        <v>34698.99</v>
      </c>
      <c r="C408" s="78">
        <v>19546.61</v>
      </c>
      <c r="D408" s="54">
        <f t="shared" si="8"/>
        <v>-15152.379999999997</v>
      </c>
    </row>
    <row r="409" spans="1:4">
      <c r="A409" s="113" t="s">
        <v>292</v>
      </c>
      <c r="B409" s="54">
        <v>1352963.88</v>
      </c>
      <c r="C409" s="78">
        <v>1265253.6399999999</v>
      </c>
      <c r="D409" s="54">
        <f t="shared" si="8"/>
        <v>-87710.239999999991</v>
      </c>
    </row>
    <row r="410" spans="1:4">
      <c r="A410" s="113" t="s">
        <v>293</v>
      </c>
      <c r="B410" s="54">
        <v>2082798.71</v>
      </c>
      <c r="C410" s="78">
        <v>1894426.25</v>
      </c>
      <c r="D410" s="54">
        <f t="shared" si="8"/>
        <v>-188372.45999999996</v>
      </c>
    </row>
    <row r="411" spans="1:4">
      <c r="A411" s="113" t="s">
        <v>294</v>
      </c>
      <c r="B411" s="54">
        <v>239209.78</v>
      </c>
      <c r="C411" s="78"/>
      <c r="D411" s="54">
        <f t="shared" si="8"/>
        <v>-239209.78</v>
      </c>
    </row>
    <row r="412" spans="1:4">
      <c r="A412" s="113" t="s">
        <v>295</v>
      </c>
      <c r="B412" s="54">
        <v>83015.929999999993</v>
      </c>
      <c r="C412" s="78"/>
      <c r="D412" s="54">
        <f t="shared" si="8"/>
        <v>-83015.929999999993</v>
      </c>
    </row>
    <row r="413" spans="1:4">
      <c r="A413" s="114" t="s">
        <v>296</v>
      </c>
      <c r="B413" s="115">
        <v>2191092.52</v>
      </c>
      <c r="C413" s="78"/>
      <c r="D413" s="54">
        <f t="shared" si="8"/>
        <v>-2191092.52</v>
      </c>
    </row>
    <row r="414" spans="1:4">
      <c r="A414" s="113" t="s">
        <v>297</v>
      </c>
      <c r="B414" s="54">
        <v>1245413.46</v>
      </c>
      <c r="C414" s="78">
        <v>498820.81</v>
      </c>
      <c r="D414" s="54">
        <f t="shared" si="8"/>
        <v>-746592.64999999991</v>
      </c>
    </row>
    <row r="415" spans="1:4">
      <c r="A415" s="113" t="s">
        <v>298</v>
      </c>
      <c r="B415" s="54">
        <v>15334.39</v>
      </c>
      <c r="C415" s="78"/>
      <c r="D415" s="54">
        <f t="shared" si="8"/>
        <v>-15334.39</v>
      </c>
    </row>
    <row r="416" spans="1:4">
      <c r="A416" s="113" t="s">
        <v>299</v>
      </c>
      <c r="B416" s="54"/>
      <c r="C416" s="78">
        <v>5455152</v>
      </c>
      <c r="D416" s="54">
        <f t="shared" si="8"/>
        <v>5455152</v>
      </c>
    </row>
    <row r="417" spans="1:6">
      <c r="A417" s="113" t="s">
        <v>300</v>
      </c>
      <c r="B417" s="54"/>
      <c r="C417" s="78">
        <v>437700</v>
      </c>
      <c r="D417" s="54">
        <f t="shared" si="8"/>
        <v>437700</v>
      </c>
    </row>
    <row r="418" spans="1:6">
      <c r="A418" s="113" t="s">
        <v>301</v>
      </c>
      <c r="B418" s="54"/>
      <c r="C418" s="78">
        <v>290419.8</v>
      </c>
      <c r="D418" s="54">
        <f t="shared" si="8"/>
        <v>290419.8</v>
      </c>
    </row>
    <row r="419" spans="1:6">
      <c r="A419" s="113" t="s">
        <v>302</v>
      </c>
      <c r="B419" s="54"/>
      <c r="C419" s="78">
        <v>247255.16</v>
      </c>
      <c r="D419" s="54">
        <f>C419-B419</f>
        <v>247255.16</v>
      </c>
    </row>
    <row r="420" spans="1:6">
      <c r="A420" s="116"/>
      <c r="B420" s="115"/>
      <c r="C420" s="78"/>
      <c r="D420" s="54"/>
    </row>
    <row r="421" spans="1:6">
      <c r="B421" s="101">
        <f>SUM(B402:B420)</f>
        <v>9084278.6400000006</v>
      </c>
      <c r="C421" s="101">
        <f>SUM(C402:C420)</f>
        <v>13125776.4</v>
      </c>
      <c r="D421" s="101">
        <f>SUM(D402:D420)</f>
        <v>4041497.7600000002</v>
      </c>
    </row>
    <row r="425" spans="1:6">
      <c r="A425" s="99" t="s">
        <v>303</v>
      </c>
      <c r="B425" s="77" t="s">
        <v>44</v>
      </c>
      <c r="C425" s="21" t="s">
        <v>304</v>
      </c>
      <c r="D425" s="10"/>
    </row>
    <row r="426" spans="1:6">
      <c r="A426" s="51" t="s">
        <v>305</v>
      </c>
      <c r="B426" s="109">
        <v>983755.43</v>
      </c>
      <c r="C426" s="23"/>
      <c r="D426" s="38"/>
    </row>
    <row r="427" spans="1:6">
      <c r="A427" s="24" t="s">
        <v>306</v>
      </c>
      <c r="B427" s="117">
        <v>983755.43</v>
      </c>
      <c r="C427" s="25"/>
      <c r="D427" s="38"/>
    </row>
    <row r="428" spans="1:6">
      <c r="A428" s="53" t="s">
        <v>307</v>
      </c>
      <c r="B428" s="54">
        <v>862607.86</v>
      </c>
      <c r="C428" s="25"/>
      <c r="D428" s="38"/>
    </row>
    <row r="429" spans="1:6">
      <c r="A429" s="53" t="s">
        <v>308</v>
      </c>
      <c r="B429" s="2">
        <v>195395.5</v>
      </c>
      <c r="C429" s="25"/>
      <c r="D429" s="38"/>
    </row>
    <row r="430" spans="1:6">
      <c r="A430" s="53" t="s">
        <v>309</v>
      </c>
      <c r="B430" s="41">
        <v>2759.1</v>
      </c>
      <c r="C430" s="25"/>
      <c r="D430" s="38"/>
    </row>
    <row r="431" spans="1:6">
      <c r="A431" s="53" t="s">
        <v>310</v>
      </c>
      <c r="B431" s="25">
        <v>90000.36</v>
      </c>
      <c r="C431" s="25"/>
      <c r="D431" s="38"/>
    </row>
    <row r="432" spans="1:6">
      <c r="A432" s="24" t="s">
        <v>311</v>
      </c>
      <c r="B432" s="117">
        <v>1150762.82</v>
      </c>
      <c r="C432" s="25"/>
      <c r="D432" s="38"/>
      <c r="E432" s="10"/>
      <c r="F432" s="10"/>
    </row>
    <row r="433" spans="1:6">
      <c r="A433" s="26"/>
      <c r="B433" s="44"/>
      <c r="C433" s="27"/>
      <c r="D433" s="38"/>
      <c r="E433" s="10"/>
      <c r="F433" s="10"/>
    </row>
    <row r="434" spans="1:6">
      <c r="B434" s="80">
        <f>B427+B432</f>
        <v>2134518.25</v>
      </c>
      <c r="C434" s="21"/>
      <c r="D434" s="10"/>
      <c r="E434" s="10"/>
      <c r="F434" s="10"/>
    </row>
    <row r="435" spans="1:6">
      <c r="B435" s="106"/>
      <c r="C435" s="63"/>
      <c r="D435" s="10"/>
      <c r="E435" s="10"/>
      <c r="F435" s="10"/>
    </row>
    <row r="436" spans="1:6">
      <c r="B436" s="106"/>
      <c r="C436" s="63"/>
      <c r="D436" s="10"/>
      <c r="E436" s="10"/>
      <c r="F436" s="10"/>
    </row>
    <row r="437" spans="1:6">
      <c r="E437" s="10"/>
      <c r="F437" s="10"/>
    </row>
    <row r="438" spans="1:6">
      <c r="A438" s="14" t="s">
        <v>312</v>
      </c>
      <c r="E438" s="10"/>
      <c r="F438" s="10"/>
    </row>
    <row r="439" spans="1:6">
      <c r="A439" s="14" t="s">
        <v>313</v>
      </c>
      <c r="E439" s="10"/>
      <c r="F439" s="10"/>
    </row>
    <row r="440" spans="1:6">
      <c r="A440" s="104"/>
      <c r="B440" s="104"/>
      <c r="C440" s="104"/>
      <c r="D440" s="104"/>
      <c r="E440" s="10"/>
      <c r="F440" s="10"/>
    </row>
    <row r="441" spans="1:6">
      <c r="A441" s="118" t="s">
        <v>314</v>
      </c>
      <c r="B441" s="119"/>
      <c r="C441" s="119"/>
      <c r="D441" s="120"/>
      <c r="E441" s="10"/>
      <c r="F441" s="10"/>
    </row>
    <row r="442" spans="1:6">
      <c r="A442" s="121" t="s">
        <v>315</v>
      </c>
      <c r="B442" s="122"/>
      <c r="C442" s="122"/>
      <c r="D442" s="123"/>
      <c r="E442" s="10"/>
      <c r="F442" s="124"/>
    </row>
    <row r="443" spans="1:6">
      <c r="A443" s="125" t="s">
        <v>316</v>
      </c>
      <c r="B443" s="126"/>
      <c r="C443" s="126"/>
      <c r="D443" s="127"/>
      <c r="E443" s="10"/>
      <c r="F443" s="124"/>
    </row>
    <row r="444" spans="1:6">
      <c r="A444" s="128" t="s">
        <v>317</v>
      </c>
      <c r="B444" s="129"/>
      <c r="D444" s="130">
        <v>34037646.840000004</v>
      </c>
      <c r="E444" s="10"/>
      <c r="F444" s="124"/>
    </row>
    <row r="445" spans="1:6">
      <c r="A445" s="131"/>
      <c r="B445" s="131"/>
      <c r="C445" s="10"/>
      <c r="E445" s="10"/>
      <c r="F445" s="124"/>
    </row>
    <row r="446" spans="1:6">
      <c r="A446" s="132" t="s">
        <v>318</v>
      </c>
      <c r="B446" s="132"/>
      <c r="C446" s="133"/>
      <c r="D446" s="134">
        <f>SUM(C446:C451)</f>
        <v>5.9</v>
      </c>
      <c r="E446" s="10"/>
      <c r="F446" s="10"/>
    </row>
    <row r="447" spans="1:6">
      <c r="A447" s="135" t="s">
        <v>319</v>
      </c>
      <c r="B447" s="135"/>
      <c r="C447" s="136" t="s">
        <v>320</v>
      </c>
      <c r="D447" s="137"/>
      <c r="E447" s="10"/>
      <c r="F447" s="10"/>
    </row>
    <row r="448" spans="1:6">
      <c r="A448" s="135" t="s">
        <v>321</v>
      </c>
      <c r="B448" s="135"/>
      <c r="C448" s="136" t="s">
        <v>320</v>
      </c>
      <c r="D448" s="137"/>
      <c r="E448" s="10"/>
      <c r="F448" s="124"/>
    </row>
    <row r="449" spans="1:6">
      <c r="A449" s="135" t="s">
        <v>322</v>
      </c>
      <c r="B449" s="135"/>
      <c r="C449" s="136" t="s">
        <v>320</v>
      </c>
      <c r="D449" s="137"/>
      <c r="E449" s="10"/>
      <c r="F449" s="10"/>
    </row>
    <row r="450" spans="1:6">
      <c r="A450" s="135" t="s">
        <v>323</v>
      </c>
      <c r="B450" s="135"/>
      <c r="C450" s="136" t="s">
        <v>320</v>
      </c>
      <c r="D450" s="137"/>
      <c r="E450" s="10"/>
      <c r="F450" s="10"/>
    </row>
    <row r="451" spans="1:6">
      <c r="A451" s="138" t="s">
        <v>324</v>
      </c>
      <c r="B451" s="139"/>
      <c r="C451" s="136">
        <v>5.9</v>
      </c>
      <c r="D451" s="137"/>
      <c r="E451" s="10"/>
      <c r="F451" s="10"/>
    </row>
    <row r="452" spans="1:6">
      <c r="A452" s="131"/>
      <c r="B452" s="131"/>
      <c r="C452" s="10"/>
      <c r="E452" s="10"/>
      <c r="F452" s="10"/>
    </row>
    <row r="453" spans="1:6">
      <c r="A453" s="132" t="s">
        <v>325</v>
      </c>
      <c r="B453" s="132"/>
      <c r="C453" s="133"/>
      <c r="D453" s="140">
        <f>SUM(C453:C457)</f>
        <v>3488596.47</v>
      </c>
      <c r="E453" s="10"/>
      <c r="F453" s="10"/>
    </row>
    <row r="454" spans="1:6">
      <c r="A454" s="135" t="s">
        <v>326</v>
      </c>
      <c r="B454" s="135"/>
      <c r="C454" s="136" t="s">
        <v>320</v>
      </c>
      <c r="D454" s="137"/>
      <c r="E454" s="10"/>
      <c r="F454" s="10"/>
    </row>
    <row r="455" spans="1:6">
      <c r="A455" s="135" t="s">
        <v>327</v>
      </c>
      <c r="B455" s="135"/>
      <c r="C455" s="136" t="s">
        <v>320</v>
      </c>
      <c r="D455" s="137"/>
      <c r="E455" s="10"/>
      <c r="F455" s="10"/>
    </row>
    <row r="456" spans="1:6">
      <c r="A456" s="135" t="s">
        <v>328</v>
      </c>
      <c r="B456" s="135"/>
      <c r="C456" s="136" t="s">
        <v>320</v>
      </c>
      <c r="D456" s="137"/>
      <c r="E456" s="10"/>
      <c r="F456" s="10"/>
    </row>
    <row r="457" spans="1:6">
      <c r="A457" s="141" t="s">
        <v>329</v>
      </c>
      <c r="B457" s="142"/>
      <c r="C457" s="143">
        <v>3488596.47</v>
      </c>
      <c r="D457" s="144"/>
      <c r="E457" s="10"/>
      <c r="F457" s="10"/>
    </row>
    <row r="458" spans="1:6">
      <c r="A458" s="131"/>
      <c r="B458" s="131"/>
      <c r="E458" s="10"/>
      <c r="F458" s="10"/>
    </row>
    <row r="459" spans="1:6">
      <c r="A459" s="145" t="s">
        <v>330</v>
      </c>
      <c r="B459" s="145"/>
      <c r="D459" s="146">
        <f>+D444+D446-D453</f>
        <v>30549056.270000003</v>
      </c>
      <c r="E459" s="147"/>
      <c r="F459" s="148"/>
    </row>
    <row r="460" spans="1:6">
      <c r="A460" s="104"/>
      <c r="B460" s="104"/>
      <c r="C460" s="104"/>
      <c r="D460" s="78"/>
      <c r="E460" s="10"/>
      <c r="F460" s="10"/>
    </row>
    <row r="461" spans="1:6">
      <c r="A461" s="104"/>
      <c r="B461" s="104"/>
      <c r="C461" s="104"/>
      <c r="D461" s="149"/>
      <c r="E461" s="10"/>
      <c r="F461" s="36"/>
    </row>
    <row r="462" spans="1:6">
      <c r="A462" s="104"/>
      <c r="B462" s="104"/>
      <c r="C462" s="104"/>
      <c r="D462" s="104"/>
      <c r="E462" s="10"/>
      <c r="F462" s="10"/>
    </row>
    <row r="463" spans="1:6">
      <c r="A463" s="118" t="s">
        <v>331</v>
      </c>
      <c r="B463" s="119"/>
      <c r="C463" s="119"/>
      <c r="D463" s="120"/>
      <c r="E463" s="10"/>
      <c r="F463" s="10"/>
    </row>
    <row r="464" spans="1:6">
      <c r="A464" s="121" t="s">
        <v>315</v>
      </c>
      <c r="B464" s="122"/>
      <c r="C464" s="122"/>
      <c r="D464" s="123"/>
      <c r="E464" s="10"/>
      <c r="F464" s="10"/>
    </row>
    <row r="465" spans="1:6">
      <c r="A465" s="125" t="s">
        <v>316</v>
      </c>
      <c r="B465" s="126"/>
      <c r="C465" s="126"/>
      <c r="D465" s="127"/>
      <c r="E465" s="10"/>
      <c r="F465" s="10"/>
    </row>
    <row r="466" spans="1:6">
      <c r="A466" s="128" t="s">
        <v>332</v>
      </c>
      <c r="B466" s="129"/>
      <c r="D466" s="150">
        <v>23560413.469999999</v>
      </c>
      <c r="E466" s="10"/>
      <c r="F466" s="10"/>
    </row>
    <row r="467" spans="1:6">
      <c r="A467" s="131"/>
      <c r="B467" s="131"/>
      <c r="E467" s="10"/>
      <c r="F467" s="10"/>
    </row>
    <row r="468" spans="1:6">
      <c r="A468" s="151" t="s">
        <v>333</v>
      </c>
      <c r="B468" s="151"/>
      <c r="C468" s="133"/>
      <c r="D468" s="152">
        <f>SUM(C468:C485)</f>
        <v>2131759.15</v>
      </c>
      <c r="E468" s="10"/>
      <c r="F468" s="10"/>
    </row>
    <row r="469" spans="1:6">
      <c r="A469" s="135" t="s">
        <v>334</v>
      </c>
      <c r="B469" s="135"/>
      <c r="C469" s="143">
        <v>862607.86</v>
      </c>
      <c r="D469" s="153"/>
      <c r="E469" s="10"/>
      <c r="F469" s="10"/>
    </row>
    <row r="470" spans="1:6">
      <c r="A470" s="135" t="s">
        <v>335</v>
      </c>
      <c r="B470" s="135"/>
      <c r="C470" s="143">
        <v>195395.5</v>
      </c>
      <c r="D470" s="153"/>
      <c r="E470" s="10"/>
      <c r="F470" s="10"/>
    </row>
    <row r="471" spans="1:6">
      <c r="A471" s="135" t="s">
        <v>336</v>
      </c>
      <c r="B471" s="135"/>
      <c r="C471" s="143">
        <v>0</v>
      </c>
      <c r="D471" s="153"/>
      <c r="E471" s="10"/>
      <c r="F471" s="10"/>
    </row>
    <row r="472" spans="1:6">
      <c r="A472" s="135" t="s">
        <v>337</v>
      </c>
      <c r="B472" s="135"/>
      <c r="C472" s="143">
        <v>0</v>
      </c>
      <c r="D472" s="153"/>
      <c r="E472" s="10"/>
      <c r="F472" s="10"/>
    </row>
    <row r="473" spans="1:6">
      <c r="A473" s="135" t="s">
        <v>338</v>
      </c>
      <c r="B473" s="135"/>
      <c r="C473" s="143">
        <v>0</v>
      </c>
      <c r="D473" s="153"/>
      <c r="E473" s="10"/>
      <c r="F473" s="124"/>
    </row>
    <row r="474" spans="1:6">
      <c r="A474" s="135" t="s">
        <v>339</v>
      </c>
      <c r="B474" s="135"/>
      <c r="C474" s="143">
        <v>90000.36</v>
      </c>
      <c r="D474" s="153"/>
      <c r="E474" s="10"/>
      <c r="F474" s="10"/>
    </row>
    <row r="475" spans="1:6">
      <c r="A475" s="135" t="s">
        <v>340</v>
      </c>
      <c r="B475" s="135"/>
      <c r="C475" s="143" t="s">
        <v>320</v>
      </c>
      <c r="D475" s="153"/>
      <c r="E475" s="10"/>
      <c r="F475" s="124"/>
    </row>
    <row r="476" spans="1:6">
      <c r="A476" s="135" t="s">
        <v>341</v>
      </c>
      <c r="B476" s="135"/>
      <c r="C476" s="143" t="s">
        <v>320</v>
      </c>
      <c r="D476" s="153"/>
      <c r="E476" s="10"/>
      <c r="F476" s="10"/>
    </row>
    <row r="477" spans="1:6">
      <c r="A477" s="135" t="s">
        <v>342</v>
      </c>
      <c r="B477" s="135"/>
      <c r="C477" s="143" t="s">
        <v>320</v>
      </c>
      <c r="D477" s="153"/>
      <c r="E477" s="10"/>
      <c r="F477" s="124"/>
    </row>
    <row r="478" spans="1:6">
      <c r="A478" s="135" t="s">
        <v>343</v>
      </c>
      <c r="B478" s="135"/>
      <c r="C478" s="143">
        <v>983755.43</v>
      </c>
      <c r="D478" s="153"/>
      <c r="E478" s="10"/>
      <c r="F478" s="124"/>
    </row>
    <row r="479" spans="1:6">
      <c r="A479" s="135" t="s">
        <v>344</v>
      </c>
      <c r="B479" s="135"/>
      <c r="C479" s="143" t="s">
        <v>320</v>
      </c>
      <c r="D479" s="153"/>
      <c r="E479" s="10"/>
      <c r="F479" s="124"/>
    </row>
    <row r="480" spans="1:6">
      <c r="A480" s="135" t="s">
        <v>345</v>
      </c>
      <c r="B480" s="135"/>
      <c r="C480" s="143" t="s">
        <v>320</v>
      </c>
      <c r="D480" s="153"/>
      <c r="E480" s="10"/>
      <c r="F480" s="124"/>
    </row>
    <row r="481" spans="1:6">
      <c r="A481" s="135" t="s">
        <v>346</v>
      </c>
      <c r="B481" s="135"/>
      <c r="C481" s="143" t="s">
        <v>320</v>
      </c>
      <c r="D481" s="153"/>
      <c r="E481" s="10"/>
      <c r="F481" s="154"/>
    </row>
    <row r="482" spans="1:6">
      <c r="A482" s="135" t="s">
        <v>347</v>
      </c>
      <c r="B482" s="135"/>
      <c r="C482" s="143" t="s">
        <v>320</v>
      </c>
      <c r="D482" s="153"/>
      <c r="E482" s="10"/>
      <c r="F482" s="10"/>
    </row>
    <row r="483" spans="1:6">
      <c r="A483" s="135" t="s">
        <v>348</v>
      </c>
      <c r="B483" s="135"/>
      <c r="C483" s="143" t="s">
        <v>320</v>
      </c>
      <c r="D483" s="153"/>
      <c r="E483" s="10"/>
      <c r="F483" s="10"/>
    </row>
    <row r="484" spans="1:6">
      <c r="A484" s="135" t="s">
        <v>349</v>
      </c>
      <c r="B484" s="135"/>
      <c r="C484" s="143" t="s">
        <v>320</v>
      </c>
      <c r="D484" s="153"/>
      <c r="E484" s="10"/>
      <c r="F484" s="10"/>
    </row>
    <row r="485" spans="1:6">
      <c r="A485" s="155" t="s">
        <v>350</v>
      </c>
      <c r="B485" s="156"/>
      <c r="C485" s="143">
        <v>0</v>
      </c>
      <c r="D485" s="153"/>
      <c r="E485" s="10"/>
      <c r="F485" s="10"/>
    </row>
    <row r="486" spans="1:6">
      <c r="A486" s="157"/>
      <c r="B486" s="157"/>
      <c r="C486" s="158"/>
      <c r="D486" s="153"/>
      <c r="E486" s="10"/>
      <c r="F486" s="10"/>
    </row>
    <row r="487" spans="1:6">
      <c r="A487" s="131"/>
      <c r="B487" s="131"/>
      <c r="C487" s="159"/>
      <c r="E487" s="10"/>
      <c r="F487" s="10"/>
    </row>
    <row r="488" spans="1:6">
      <c r="A488" s="151" t="s">
        <v>351</v>
      </c>
      <c r="B488" s="151"/>
      <c r="C488" s="160"/>
      <c r="D488" s="152">
        <f>SUM(C488:C495)</f>
        <v>0</v>
      </c>
      <c r="E488" s="10"/>
      <c r="F488" s="10"/>
    </row>
    <row r="489" spans="1:6">
      <c r="A489" s="135" t="s">
        <v>352</v>
      </c>
      <c r="B489" s="135"/>
      <c r="C489" s="143" t="s">
        <v>320</v>
      </c>
      <c r="D489" s="153"/>
      <c r="E489" s="10"/>
      <c r="F489" s="10"/>
    </row>
    <row r="490" spans="1:6">
      <c r="A490" s="135" t="s">
        <v>353</v>
      </c>
      <c r="B490" s="135"/>
      <c r="C490" s="143" t="s">
        <v>320</v>
      </c>
      <c r="D490" s="153"/>
      <c r="E490" s="10"/>
      <c r="F490" s="10"/>
    </row>
    <row r="491" spans="1:6">
      <c r="A491" s="135" t="s">
        <v>354</v>
      </c>
      <c r="B491" s="135"/>
      <c r="C491" s="143" t="s">
        <v>320</v>
      </c>
      <c r="D491" s="153"/>
      <c r="E491" s="10"/>
      <c r="F491" s="10"/>
    </row>
    <row r="492" spans="1:6">
      <c r="A492" s="135" t="s">
        <v>355</v>
      </c>
      <c r="B492" s="135"/>
      <c r="C492" s="143" t="s">
        <v>320</v>
      </c>
      <c r="D492" s="153"/>
      <c r="E492" s="10"/>
      <c r="F492" s="10"/>
    </row>
    <row r="493" spans="1:6">
      <c r="A493" s="135" t="s">
        <v>356</v>
      </c>
      <c r="B493" s="135"/>
      <c r="C493" s="143" t="s">
        <v>320</v>
      </c>
      <c r="D493" s="153"/>
      <c r="E493" s="10"/>
      <c r="F493" s="10"/>
    </row>
    <row r="494" spans="1:6">
      <c r="A494" s="135" t="s">
        <v>357</v>
      </c>
      <c r="B494" s="135"/>
      <c r="C494" s="143" t="s">
        <v>320</v>
      </c>
      <c r="D494" s="153"/>
      <c r="E494" s="10"/>
      <c r="F494" s="10"/>
    </row>
    <row r="495" spans="1:6">
      <c r="A495" s="155" t="s">
        <v>358</v>
      </c>
      <c r="B495" s="156"/>
      <c r="C495" s="143">
        <v>0</v>
      </c>
      <c r="D495" s="153"/>
      <c r="E495" s="10"/>
      <c r="F495" s="10"/>
    </row>
    <row r="496" spans="1:6">
      <c r="A496" s="131"/>
      <c r="B496" s="131"/>
      <c r="E496" s="10"/>
      <c r="F496" s="10"/>
    </row>
    <row r="497" spans="1:6">
      <c r="A497" s="161" t="s">
        <v>359</v>
      </c>
      <c r="D497" s="146">
        <f>+D466-D468+D488</f>
        <v>21428654.32</v>
      </c>
      <c r="E497" s="124"/>
      <c r="F497" s="124"/>
    </row>
    <row r="498" spans="1:6">
      <c r="E498" s="162"/>
      <c r="F498" s="36"/>
    </row>
    <row r="499" spans="1:6">
      <c r="D499" s="163"/>
      <c r="E499" s="162"/>
      <c r="F499" s="10"/>
    </row>
    <row r="500" spans="1:6">
      <c r="A500" s="12" t="s">
        <v>360</v>
      </c>
      <c r="B500" s="12"/>
      <c r="C500" s="12"/>
      <c r="D500" s="12"/>
      <c r="E500" s="12"/>
      <c r="F500" s="10"/>
    </row>
    <row r="501" spans="1:6">
      <c r="A501" s="164"/>
      <c r="B501" s="164"/>
      <c r="C501" s="164"/>
      <c r="D501" s="164"/>
      <c r="E501" s="164"/>
      <c r="F501" s="10"/>
    </row>
    <row r="502" spans="1:6">
      <c r="A502" s="164"/>
      <c r="B502" s="164"/>
      <c r="C502" s="164"/>
      <c r="D502" s="164"/>
      <c r="E502" s="164"/>
      <c r="F502" s="10"/>
    </row>
    <row r="503" spans="1:6">
      <c r="A503" s="64" t="s">
        <v>361</v>
      </c>
      <c r="B503" s="65" t="s">
        <v>42</v>
      </c>
      <c r="C503" s="97" t="s">
        <v>43</v>
      </c>
      <c r="D503" s="97" t="s">
        <v>44</v>
      </c>
      <c r="E503" s="10"/>
      <c r="F503" s="10"/>
    </row>
    <row r="504" spans="1:6">
      <c r="A504" s="22" t="s">
        <v>362</v>
      </c>
      <c r="B504" s="165">
        <v>0</v>
      </c>
      <c r="C504" s="109"/>
      <c r="D504" s="109"/>
      <c r="E504" s="10"/>
      <c r="F504" s="10"/>
    </row>
    <row r="505" spans="1:6">
      <c r="A505" s="26"/>
      <c r="B505" s="166">
        <v>0</v>
      </c>
      <c r="C505" s="167">
        <v>0</v>
      </c>
      <c r="D505" s="167">
        <v>0</v>
      </c>
      <c r="E505" s="10"/>
      <c r="F505" s="10"/>
    </row>
    <row r="506" spans="1:6">
      <c r="B506" s="21">
        <f>SUM(B505:B505)</f>
        <v>0</v>
      </c>
      <c r="C506" s="21">
        <f>SUM(C505:C505)</f>
        <v>0</v>
      </c>
      <c r="D506" s="21">
        <f>SUM(D505:D505)</f>
        <v>0</v>
      </c>
      <c r="E506" s="10"/>
      <c r="F506" s="10"/>
    </row>
    <row r="507" spans="1:6">
      <c r="E507" s="10"/>
      <c r="F507" s="10"/>
    </row>
    <row r="508" spans="1:6">
      <c r="E508" s="10"/>
      <c r="F508" s="10"/>
    </row>
    <row r="509" spans="1:6">
      <c r="A509" s="2" t="s">
        <v>363</v>
      </c>
      <c r="E509" s="10"/>
      <c r="F509" s="10"/>
    </row>
    <row r="510" spans="1:6">
      <c r="E510" s="10"/>
      <c r="F510" s="10"/>
    </row>
    <row r="511" spans="1:6">
      <c r="A511" s="168"/>
      <c r="B511" s="168"/>
      <c r="C511" s="168"/>
      <c r="D511" s="168"/>
      <c r="E511" s="10"/>
      <c r="F511" s="10"/>
    </row>
    <row r="512" spans="1:6">
      <c r="E512" s="10"/>
      <c r="F512" s="10"/>
    </row>
    <row r="513" spans="1:6">
      <c r="E513" s="10"/>
      <c r="F513" s="10"/>
    </row>
    <row r="514" spans="1:6">
      <c r="E514" s="10"/>
      <c r="F514" s="10"/>
    </row>
    <row r="515" spans="1:6">
      <c r="E515" s="10"/>
      <c r="F515" s="10"/>
    </row>
    <row r="516" spans="1:6" s="10" customFormat="1">
      <c r="B516" s="169"/>
      <c r="C516" s="169"/>
      <c r="D516" s="169"/>
    </row>
    <row r="517" spans="1:6" s="10" customFormat="1"/>
    <row r="518" spans="1:6" s="10" customFormat="1">
      <c r="A518" s="169"/>
      <c r="B518" s="169"/>
      <c r="C518" s="169"/>
      <c r="D518" s="169"/>
      <c r="E518" s="169"/>
    </row>
    <row r="519" spans="1:6" s="10" customFormat="1">
      <c r="A519" s="170"/>
      <c r="B519" s="169"/>
      <c r="C519" s="171"/>
      <c r="D519" s="171"/>
      <c r="F519" s="172"/>
    </row>
    <row r="520" spans="1:6" s="10" customFormat="1">
      <c r="A520" s="170"/>
      <c r="B520" s="169"/>
      <c r="C520" s="171"/>
      <c r="D520" s="171"/>
      <c r="E520" s="172"/>
      <c r="F520" s="172"/>
    </row>
    <row r="521" spans="1:6" s="10" customFormat="1">
      <c r="A521" s="169"/>
      <c r="B521" s="169"/>
      <c r="E521" s="169"/>
      <c r="F521" s="169"/>
    </row>
    <row r="522" spans="1:6" s="10" customFormat="1">
      <c r="A522" s="169"/>
      <c r="B522" s="169"/>
      <c r="C522" s="169"/>
      <c r="D522" s="169"/>
      <c r="E522" s="169"/>
      <c r="F522" s="169"/>
    </row>
    <row r="523" spans="1:6" s="10" customFormat="1">
      <c r="F523" s="19"/>
    </row>
    <row r="524" spans="1:6" s="10" customFormat="1"/>
    <row r="525" spans="1:6" s="10" customFormat="1"/>
    <row r="526" spans="1:6" s="10" customFormat="1"/>
    <row r="527" spans="1:6" s="10" customFormat="1"/>
    <row r="528" spans="1:6" s="10" customFormat="1"/>
  </sheetData>
  <mergeCells count="68">
    <mergeCell ref="C519:D519"/>
    <mergeCell ref="C520:D520"/>
    <mergeCell ref="A493:B493"/>
    <mergeCell ref="A494:B494"/>
    <mergeCell ref="A495:B495"/>
    <mergeCell ref="A496:B496"/>
    <mergeCell ref="A500:E500"/>
    <mergeCell ref="A511:D511"/>
    <mergeCell ref="A487:B487"/>
    <mergeCell ref="A488:B488"/>
    <mergeCell ref="A489:B489"/>
    <mergeCell ref="A490:B490"/>
    <mergeCell ref="A491:B491"/>
    <mergeCell ref="A492:B492"/>
    <mergeCell ref="A480:B480"/>
    <mergeCell ref="A481:B481"/>
    <mergeCell ref="A482:B482"/>
    <mergeCell ref="A483:B483"/>
    <mergeCell ref="A484:B484"/>
    <mergeCell ref="A485:B485"/>
    <mergeCell ref="A474:B474"/>
    <mergeCell ref="A475:B475"/>
    <mergeCell ref="A476:B476"/>
    <mergeCell ref="A477:B477"/>
    <mergeCell ref="A478:B478"/>
    <mergeCell ref="A479:B479"/>
    <mergeCell ref="A468:B468"/>
    <mergeCell ref="A469:B469"/>
    <mergeCell ref="A470:B470"/>
    <mergeCell ref="A471:B471"/>
    <mergeCell ref="A472:B472"/>
    <mergeCell ref="A473:B473"/>
    <mergeCell ref="A459:B459"/>
    <mergeCell ref="A463:D463"/>
    <mergeCell ref="A464:D464"/>
    <mergeCell ref="A465:D465"/>
    <mergeCell ref="A466:B466"/>
    <mergeCell ref="A467:B467"/>
    <mergeCell ref="A453:B453"/>
    <mergeCell ref="A454:B454"/>
    <mergeCell ref="A455:B455"/>
    <mergeCell ref="A456:B456"/>
    <mergeCell ref="A457:B457"/>
    <mergeCell ref="A458:B458"/>
    <mergeCell ref="A447:B447"/>
    <mergeCell ref="A448:B448"/>
    <mergeCell ref="A449:B449"/>
    <mergeCell ref="A450:B450"/>
    <mergeCell ref="A451:B451"/>
    <mergeCell ref="A452:B452"/>
    <mergeCell ref="A441:D441"/>
    <mergeCell ref="A442:D442"/>
    <mergeCell ref="A443:D443"/>
    <mergeCell ref="A444:B444"/>
    <mergeCell ref="A445:B445"/>
    <mergeCell ref="A446:B446"/>
    <mergeCell ref="C207:D207"/>
    <mergeCell ref="C215:D215"/>
    <mergeCell ref="C223:D223"/>
    <mergeCell ref="C263:D263"/>
    <mergeCell ref="C269:D269"/>
    <mergeCell ref="E373:F373"/>
    <mergeCell ref="A2:F2"/>
    <mergeCell ref="A3:F3"/>
    <mergeCell ref="A4:F4"/>
    <mergeCell ref="A9:F9"/>
    <mergeCell ref="C78:D78"/>
    <mergeCell ref="C199:D199"/>
  </mergeCells>
  <dataValidations count="4">
    <dataValidation allowBlank="1" showInputMessage="1" showErrorMessage="1" prompt="Especificar origen de dicho recurso: Federal, Estatal, Municipal, Particulares." sqref="C195 C203 C211"/>
    <dataValidation allowBlank="1" showInputMessage="1" showErrorMessage="1" prompt="Características cualitativas significativas que les impacten financieramente." sqref="C159:D159 D195 D203 D211"/>
    <dataValidation allowBlank="1" showInputMessage="1" showErrorMessage="1" prompt="Corresponde al número de la cuenta de acuerdo al Plan de Cuentas emitido por el CONAC (DOF 22/11/2010)." sqref="A159"/>
    <dataValidation allowBlank="1" showInputMessage="1" showErrorMessage="1" prompt="Saldo final del periodo que corresponde la cuenta pública presentada (mensual:  enero, febrero, marzo, etc.; trimestral: 1er, 2do, 3ro. o 4to.)." sqref="B159 B195 B203 B211"/>
  </dataValidations>
  <printOptions horizontalCentered="1"/>
  <pageMargins left="0.31496062992125984" right="0.31496062992125984" top="0.35433070866141736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2017-07-11T21:08:29Z</cp:lastPrinted>
  <dcterms:created xsi:type="dcterms:W3CDTF">2017-07-11T21:05:18Z</dcterms:created>
  <dcterms:modified xsi:type="dcterms:W3CDTF">2017-07-11T21:09:05Z</dcterms:modified>
</cp:coreProperties>
</file>